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19"/>
  <workbookPr defaultThemeVersion="124226"/>
  <mc:AlternateContent xmlns:mc="http://schemas.openxmlformats.org/markup-compatibility/2006">
    <mc:Choice Requires="x15">
      <x15ac:absPath xmlns:x15ac="http://schemas.microsoft.com/office/spreadsheetml/2010/11/ac" url="\\eoz\RGDI\03-02-6 SER-GEN\03-02-6-CR-INCOP-USG-2025\AMBITO-1-OFIC. PRODUCTORA-CR-INCOP-XX\CONTROL-SG-2025\Facturacion Servicios Publicos\III TRIM 2025\"/>
    </mc:Choice>
  </mc:AlternateContent>
  <xr:revisionPtr revIDLastSave="0" documentId="8_{2A8C9314-DAED-4F0E-B2F0-069BFF75A937}" xr6:coauthVersionLast="47" xr6:coauthVersionMax="47" xr10:uidLastSave="{00000000-0000-0000-0000-000000000000}"/>
  <bookViews>
    <workbookView xWindow="-108" yWindow="-108" windowWidth="23256" windowHeight="13896" tabRatio="819" firstSheet="3" activeTab="3" xr2:uid="{00000000-000D-0000-FFFF-FFFF00000000}"/>
  </bookViews>
  <sheets>
    <sheet name="Control Telefono" sheetId="4" r:id="rId1"/>
    <sheet name="Hoja6" sheetId="9" state="hidden" r:id="rId2"/>
    <sheet name="Control Electrico" sheetId="10" r:id="rId3"/>
    <sheet name="Control Agua" sheetId="11" r:id="rId4"/>
  </sheets>
  <definedNames>
    <definedName name="_xlnm.Print_Area" localSheetId="3">'Control Agua'!$B$3:$Y$26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7" i="10" l="1"/>
  <c r="F37" i="10"/>
  <c r="G37" i="10"/>
  <c r="E37" i="10"/>
  <c r="C37" i="10"/>
  <c r="D37" i="10"/>
  <c r="C40" i="10" l="1"/>
  <c r="C41" i="10"/>
  <c r="S26" i="11"/>
  <c r="C46" i="4"/>
  <c r="X26" i="11"/>
  <c r="W26" i="11"/>
  <c r="U26" i="11"/>
  <c r="V26" i="11"/>
  <c r="T26" i="11"/>
  <c r="D46" i="4" l="1"/>
  <c r="E46" i="4"/>
  <c r="E48" i="4" l="1"/>
</calcChain>
</file>

<file path=xl/sharedStrings.xml><?xml version="1.0" encoding="utf-8"?>
<sst xmlns="http://schemas.openxmlformats.org/spreadsheetml/2006/main" count="238" uniqueCount="196">
  <si>
    <t>CONTROL TELEFONICO III TRIMESTRE 2025</t>
  </si>
  <si>
    <t>Telefonos</t>
  </si>
  <si>
    <t>Ubicación</t>
  </si>
  <si>
    <t>Julio</t>
  </si>
  <si>
    <t>Agosto</t>
  </si>
  <si>
    <t>Septiembre</t>
  </si>
  <si>
    <t>Puerto Caldera</t>
  </si>
  <si>
    <t>2634-9100</t>
  </si>
  <si>
    <t>Central Telefonica</t>
  </si>
  <si>
    <t>1732-7630</t>
  </si>
  <si>
    <t>Internet 20MB</t>
  </si>
  <si>
    <t>1736-1431</t>
  </si>
  <si>
    <t>Caldera</t>
  </si>
  <si>
    <t>2634-4010</t>
  </si>
  <si>
    <t>Presidencia Ejecutiva (Loma)</t>
  </si>
  <si>
    <t>2634-4275</t>
  </si>
  <si>
    <t>Asesoría Legal</t>
  </si>
  <si>
    <t>2634-3048</t>
  </si>
  <si>
    <t>Elevador Caldera</t>
  </si>
  <si>
    <t>Puntarenas</t>
  </si>
  <si>
    <t>2661-4634</t>
  </si>
  <si>
    <t>JPT</t>
  </si>
  <si>
    <t>1730-0505</t>
  </si>
  <si>
    <t>JPT ( 4 MB Simetrico)</t>
  </si>
  <si>
    <t>2661-2270</t>
  </si>
  <si>
    <t>Oficina de Monitoreo</t>
  </si>
  <si>
    <t>1730-1036</t>
  </si>
  <si>
    <t>Cruceros Antigua Capitania</t>
  </si>
  <si>
    <t>San José</t>
  </si>
  <si>
    <t>2223-4348</t>
  </si>
  <si>
    <t>Presidencia Ejecutiva</t>
  </si>
  <si>
    <t>Muelle Golfito</t>
  </si>
  <si>
    <t>1732-1322</t>
  </si>
  <si>
    <t>Golfito ( 4 MB Simetrico)</t>
  </si>
  <si>
    <t>2775-3251</t>
  </si>
  <si>
    <t>Golfito</t>
  </si>
  <si>
    <t>Muelle Quepos</t>
  </si>
  <si>
    <t>1736-8841</t>
  </si>
  <si>
    <t>Adm. Muelle Quepos</t>
  </si>
  <si>
    <t>Telefonos Moviles</t>
  </si>
  <si>
    <t>8949-3131</t>
  </si>
  <si>
    <t>8627-8080</t>
  </si>
  <si>
    <t>Gerente General</t>
  </si>
  <si>
    <t>8858-5050</t>
  </si>
  <si>
    <t xml:space="preserve">Subgerente </t>
  </si>
  <si>
    <t>8729-9229</t>
  </si>
  <si>
    <t>Sin asignar</t>
  </si>
  <si>
    <t>8337-8115</t>
  </si>
  <si>
    <t>DAF</t>
  </si>
  <si>
    <t>8832-4366</t>
  </si>
  <si>
    <t>8337-8018</t>
  </si>
  <si>
    <t>Director Portuario</t>
  </si>
  <si>
    <t>8337-8087</t>
  </si>
  <si>
    <t>Servicios Generales Chofer (Gustavo)</t>
  </si>
  <si>
    <t>8337-7403</t>
  </si>
  <si>
    <t>Servicios Generales ( Chofer vacante)</t>
  </si>
  <si>
    <t>8348-1240</t>
  </si>
  <si>
    <t>Servicios Generales (Chofer Mauro</t>
  </si>
  <si>
    <t>8792-1881</t>
  </si>
  <si>
    <t>Servicios Generales (Chofer John)</t>
  </si>
  <si>
    <t>8348-0848</t>
  </si>
  <si>
    <t>8337-7738</t>
  </si>
  <si>
    <t>Tecnologías de Información</t>
  </si>
  <si>
    <t>8337-7130</t>
  </si>
  <si>
    <t>O.P.I.P.</t>
  </si>
  <si>
    <t>8337-7927</t>
  </si>
  <si>
    <t>Administardor Muelle Golfito</t>
  </si>
  <si>
    <t>8740-8175</t>
  </si>
  <si>
    <t>Administración Muelle Punt.</t>
  </si>
  <si>
    <t>8913-7690</t>
  </si>
  <si>
    <t>Administrador Muelle Quepos</t>
  </si>
  <si>
    <t>8707-6363</t>
  </si>
  <si>
    <t>Internet Portatil GG</t>
  </si>
  <si>
    <t>8507-7447</t>
  </si>
  <si>
    <t>Internet Portatil PE</t>
  </si>
  <si>
    <t>8905-2016</t>
  </si>
  <si>
    <t>D.A.F       (No De-vice)</t>
  </si>
  <si>
    <t>8499-4153</t>
  </si>
  <si>
    <t>AUDITORIA</t>
  </si>
  <si>
    <t>Total</t>
  </si>
  <si>
    <t>Control consumo electrico por área - III TRIMESTRE 2025</t>
  </si>
  <si>
    <t>Nise</t>
  </si>
  <si>
    <t>Dirección</t>
  </si>
  <si>
    <t xml:space="preserve">Julio </t>
  </si>
  <si>
    <t>Consumo   KWH-DM</t>
  </si>
  <si>
    <t>Consumo KWH-DM2</t>
  </si>
  <si>
    <t>Consumo KWH-DM22</t>
  </si>
  <si>
    <t>Se paga en conjunto con S.P.C.</t>
  </si>
  <si>
    <t>Edificio Adm. Caldera</t>
  </si>
  <si>
    <t>Casa la loma</t>
  </si>
  <si>
    <t>PLAZA DE ARTESANIAS Edificio oeste, planta baja y bombas</t>
  </si>
  <si>
    <t>PLAZA DE ARTESANIAS Edificio principal (Catup, Junta Promotora, Banco)</t>
  </si>
  <si>
    <t>MUELLE DE CRUCEROS CAPITANIA</t>
  </si>
  <si>
    <t>PLAZA DE ARTESANIAS Edificio oeste, planta alta</t>
  </si>
  <si>
    <t>FARO</t>
  </si>
  <si>
    <t>Felipe J Alvarado</t>
  </si>
  <si>
    <t>Mercado de Artesanias</t>
  </si>
  <si>
    <t>ADM. MUELLE QUEPOS</t>
  </si>
  <si>
    <t>MUELLE DE QUEPOS</t>
  </si>
  <si>
    <t>Incop - San Jose</t>
  </si>
  <si>
    <t>EDIFICIO SAN JOSE</t>
  </si>
  <si>
    <t>EDIFICIO SAN JOSE SEGUNDA PLANTA</t>
  </si>
  <si>
    <t>GOLFITO  MUELLE</t>
  </si>
  <si>
    <t>GOLFITO (Faro frente a playa cacao Cacao )</t>
  </si>
  <si>
    <t>GOLFITO  MUELLE (Faro Bella Vista )</t>
  </si>
  <si>
    <t>GOLFITO  MUELLE (Dique )</t>
  </si>
  <si>
    <t>GOLFITO  MUELLE (Principal)</t>
  </si>
  <si>
    <t xml:space="preserve">GOLFITO  MUELLE (Rombos cuadra </t>
  </si>
  <si>
    <t>GOLFITO  MUELLE (PREDIO CONVENIO PIMA antigua Red de frio )</t>
  </si>
  <si>
    <t>GOLFITO  MUELLE / PREDIO (Antigua Dole )</t>
  </si>
  <si>
    <t xml:space="preserve">OTROS </t>
  </si>
  <si>
    <t>LOCALIZACION ESPARZA</t>
  </si>
  <si>
    <t>LOCALIZACIÓN ESPARZA</t>
  </si>
  <si>
    <t>TOTAL</t>
  </si>
  <si>
    <t xml:space="preserve">CONSUMO TOTAL </t>
  </si>
  <si>
    <t>CONSUMO TOTAL KWH</t>
  </si>
  <si>
    <t>Control consumo agua III Trimestre 2025</t>
  </si>
  <si>
    <t>MEDIDOR</t>
  </si>
  <si>
    <t>CONSUMO</t>
  </si>
  <si>
    <t>ENERO</t>
  </si>
  <si>
    <t>FEBRERO</t>
  </si>
  <si>
    <t>MARZO</t>
  </si>
  <si>
    <t xml:space="preserve">    ABRIL</t>
  </si>
  <si>
    <t xml:space="preserve">   MAYO</t>
  </si>
  <si>
    <t xml:space="preserve">AGOSTO </t>
  </si>
  <si>
    <t xml:space="preserve">Gasto </t>
  </si>
  <si>
    <t>Consumo de agua (m3)</t>
  </si>
  <si>
    <t>Gasto</t>
  </si>
  <si>
    <t>Edifio Adm. Caldera</t>
  </si>
  <si>
    <t>Caldera Casa La Loma</t>
  </si>
  <si>
    <t>516-8200</t>
  </si>
  <si>
    <t>146    m3</t>
  </si>
  <si>
    <t>53 m3</t>
  </si>
  <si>
    <t>93 m3</t>
  </si>
  <si>
    <t>261 m3</t>
  </si>
  <si>
    <t>86 m3</t>
  </si>
  <si>
    <t>73 m3</t>
  </si>
  <si>
    <t>45 m3</t>
  </si>
  <si>
    <t>46 m3</t>
  </si>
  <si>
    <t>21 m3</t>
  </si>
  <si>
    <t>Casa Felipe J Alvarado</t>
  </si>
  <si>
    <t>539-1285</t>
  </si>
  <si>
    <t>6 m3</t>
  </si>
  <si>
    <t>5   m3</t>
  </si>
  <si>
    <t>6  M3</t>
  </si>
  <si>
    <t>7 m3</t>
  </si>
  <si>
    <t>5 m3</t>
  </si>
  <si>
    <t>12 m3</t>
  </si>
  <si>
    <t>10 m3</t>
  </si>
  <si>
    <t>11 m3</t>
  </si>
  <si>
    <t>16 M3</t>
  </si>
  <si>
    <t>Plaza del Pacifico</t>
  </si>
  <si>
    <t>515-0466</t>
  </si>
  <si>
    <t>1439    m3</t>
  </si>
  <si>
    <t>1393  m3</t>
  </si>
  <si>
    <t>1253 m3</t>
  </si>
  <si>
    <t>1695 m3</t>
  </si>
  <si>
    <t>1495 m3</t>
  </si>
  <si>
    <t>1338 m3</t>
  </si>
  <si>
    <t>1402 m3</t>
  </si>
  <si>
    <t>1424 M3</t>
  </si>
  <si>
    <t>1425 M3</t>
  </si>
  <si>
    <t>1340 M3</t>
  </si>
  <si>
    <t>Capitania</t>
  </si>
  <si>
    <t>516-8513</t>
  </si>
  <si>
    <t>274  m3</t>
  </si>
  <si>
    <t>372  m3</t>
  </si>
  <si>
    <t>665 m3</t>
  </si>
  <si>
    <t>250 m3</t>
  </si>
  <si>
    <t>335 M3</t>
  </si>
  <si>
    <t>275 M3</t>
  </si>
  <si>
    <t>127 M3</t>
  </si>
  <si>
    <t>124 M3</t>
  </si>
  <si>
    <t>125 M3</t>
  </si>
  <si>
    <t>309 M3</t>
  </si>
  <si>
    <t>Muelle Crucero Puntarenas</t>
  </si>
  <si>
    <t>554-9709</t>
  </si>
  <si>
    <t>517-0577</t>
  </si>
  <si>
    <t>517-1482</t>
  </si>
  <si>
    <t>58 m3</t>
  </si>
  <si>
    <t>146 m3</t>
  </si>
  <si>
    <t>101 m3</t>
  </si>
  <si>
    <t>43 m3</t>
  </si>
  <si>
    <t>29 M3</t>
  </si>
  <si>
    <t>30 M3</t>
  </si>
  <si>
    <t>52 M3</t>
  </si>
  <si>
    <t>321-9877</t>
  </si>
  <si>
    <t>33 m3</t>
  </si>
  <si>
    <t>44 m3</t>
  </si>
  <si>
    <t>34 m3</t>
  </si>
  <si>
    <t xml:space="preserve">45 m3 </t>
  </si>
  <si>
    <t>37 m3</t>
  </si>
  <si>
    <t>54 m3</t>
  </si>
  <si>
    <t xml:space="preserve"> FELIPE J ALVARADO (PAGA FA)</t>
  </si>
  <si>
    <t>514-9912</t>
  </si>
  <si>
    <t>29 m3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</si>
</sst>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164" formatCode="_-&quot;₡&quot;* #,##0.00_-;\-&quot;₡&quot;* #,##0.00_-;_-&quot;₡&quot;* &quot;-&quot;??_-;_-@_-"/>
    <numFmt numFmtId="165" formatCode="_(&quot;₡&quot;* #,##0.00_);_(&quot;₡&quot;* \(#,##0.00\);_(&quot;₡&quot;* &quot;-&quot;??_);_(@_)"/>
    <numFmt numFmtId="166" formatCode="_-* #,##0.00\ _€_-;\-* #,##0.00\ _€_-;_-* &quot;-&quot;??\ _€_-;_-@_-"/>
    <numFmt numFmtId="167" formatCode="&quot;₡&quot;#,##0.00"/>
    <numFmt numFmtId="168" formatCode="_([$₡-140A]* #,##0.00_);_([$₡-140A]* \(#,##0.00\);_([$₡-140A]* &quot;-&quot;??_);_(@_)"/>
    <numFmt numFmtId="169" formatCode="dd/mm/yyyy;@"/>
    <numFmt numFmtId="170" formatCode="0;[Red]0"/>
    <numFmt numFmtId="171" formatCode="#####\ &quot;KWH&quot;"/>
    <numFmt numFmtId="172" formatCode="&quot;₡&quot;#,##0.00;[Red]&quot;₡&quot;#,##0.00"/>
    <numFmt numFmtId="173" formatCode="_-[$₡-140A]* #,##0.00_-;\-[$₡-140A]* #,##0.00_-;_-[$₡-140A]* &quot;-&quot;??_-;_-@_-"/>
    <numFmt numFmtId="174" formatCode="&quot;₡&quot;#,##0.000"/>
  </numFmts>
  <fonts count="18">
    <font>
      <sz val="11"/>
      <color theme="1"/>
      <name val="Calibri"/>
      <family val="2"/>
      <scheme val="minor"/>
    </font>
    <font>
      <sz val="10"/>
      <color indexed="8"/>
      <name val="匠牥晩††††††††††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 Light"/>
      <family val="2"/>
    </font>
    <font>
      <b/>
      <sz val="16"/>
      <color theme="1"/>
      <name val="Calibri Light"/>
      <family val="2"/>
    </font>
    <font>
      <sz val="16"/>
      <name val="Calibri Light"/>
      <family val="2"/>
    </font>
    <font>
      <sz val="16"/>
      <color indexed="8"/>
      <name val="Calibri Light"/>
      <family val="2"/>
    </font>
    <font>
      <b/>
      <sz val="16"/>
      <name val="Calibri Light"/>
      <family val="2"/>
    </font>
    <font>
      <sz val="20"/>
      <name val="Calibri Light"/>
      <family val="2"/>
    </font>
    <font>
      <b/>
      <sz val="20"/>
      <name val="Calibri Light"/>
      <family val="2"/>
    </font>
    <font>
      <b/>
      <sz val="20"/>
      <name val="Calibri"/>
      <family val="2"/>
      <scheme val="minor"/>
    </font>
    <font>
      <b/>
      <sz val="18"/>
      <color theme="1"/>
      <name val="Calibri Light"/>
      <family val="2"/>
    </font>
    <font>
      <sz val="18"/>
      <name val="Calibri Light"/>
      <family val="2"/>
    </font>
    <font>
      <b/>
      <sz val="18"/>
      <name val="Calibri Light"/>
      <family val="2"/>
    </font>
    <font>
      <b/>
      <sz val="18"/>
      <color indexed="8"/>
      <name val="Calibri Light"/>
      <family val="2"/>
    </font>
    <font>
      <sz val="18"/>
      <color theme="1"/>
      <name val="Calibri Light"/>
      <family val="2"/>
    </font>
    <font>
      <sz val="18"/>
      <color indexed="8"/>
      <name val="Calibri Light"/>
      <family val="2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CA2B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8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20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 vertical="center"/>
    </xf>
    <xf numFmtId="0" fontId="4" fillId="9" borderId="1" xfId="0" applyFont="1" applyFill="1" applyBorder="1" applyAlignment="1">
      <alignment horizontal="center" vertical="center" wrapText="1"/>
    </xf>
    <xf numFmtId="0" fontId="7" fillId="9" borderId="1" xfId="60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wrapText="1"/>
    </xf>
    <xf numFmtId="0" fontId="6" fillId="9" borderId="1" xfId="0" applyFont="1" applyFill="1" applyBorder="1" applyAlignment="1">
      <alignment horizontal="left" vertical="top" wrapText="1"/>
    </xf>
    <xf numFmtId="0" fontId="4" fillId="9" borderId="1" xfId="0" applyFont="1" applyFill="1" applyBorder="1" applyAlignment="1">
      <alignment horizontal="left" vertical="center" wrapText="1"/>
    </xf>
    <xf numFmtId="0" fontId="7" fillId="9" borderId="1" xfId="60" applyFont="1" applyFill="1" applyBorder="1" applyAlignment="1">
      <alignment horizontal="center" vertical="center" wrapText="1"/>
    </xf>
    <xf numFmtId="0" fontId="4" fillId="9" borderId="1" xfId="60" applyFont="1" applyFill="1" applyBorder="1" applyAlignment="1">
      <alignment horizontal="center" wrapText="1"/>
    </xf>
    <xf numFmtId="0" fontId="4" fillId="9" borderId="1" xfId="60" applyFont="1" applyFill="1" applyBorder="1" applyAlignment="1">
      <alignment horizontal="left" vertical="center" wrapText="1"/>
    </xf>
    <xf numFmtId="0" fontId="7" fillId="9" borderId="1" xfId="65" applyFont="1" applyFill="1" applyBorder="1" applyAlignment="1">
      <alignment horizontal="center" vertical="center" wrapText="1"/>
    </xf>
    <xf numFmtId="0" fontId="7" fillId="9" borderId="1" xfId="65" applyFont="1" applyFill="1" applyBorder="1" applyAlignment="1">
      <alignment horizontal="left" vertical="center" wrapText="1"/>
    </xf>
    <xf numFmtId="0" fontId="7" fillId="9" borderId="1" xfId="63" applyFont="1" applyFill="1" applyBorder="1" applyAlignment="1">
      <alignment horizontal="center" vertical="center" wrapText="1"/>
    </xf>
    <xf numFmtId="0" fontId="7" fillId="9" borderId="1" xfId="63" applyFont="1" applyFill="1" applyBorder="1" applyAlignment="1">
      <alignment horizontal="left" vertical="center" wrapText="1"/>
    </xf>
    <xf numFmtId="0" fontId="7" fillId="9" borderId="1" xfId="62" applyFont="1" applyFill="1" applyBorder="1" applyAlignment="1">
      <alignment horizontal="center" vertical="center" wrapText="1"/>
    </xf>
    <xf numFmtId="0" fontId="7" fillId="9" borderId="1" xfId="62" applyFont="1" applyFill="1" applyBorder="1" applyAlignment="1">
      <alignment horizontal="left" vertical="center" wrapText="1"/>
    </xf>
    <xf numFmtId="168" fontId="4" fillId="0" borderId="0" xfId="0" applyNumberFormat="1" applyFont="1"/>
    <xf numFmtId="173" fontId="4" fillId="7" borderId="0" xfId="0" applyNumberFormat="1" applyFont="1" applyFill="1"/>
    <xf numFmtId="167" fontId="4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  <xf numFmtId="168" fontId="9" fillId="0" borderId="0" xfId="0" applyNumberFormat="1" applyFont="1"/>
    <xf numFmtId="0" fontId="9" fillId="0" borderId="0" xfId="0" applyFont="1"/>
    <xf numFmtId="0" fontId="10" fillId="10" borderId="10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168" fontId="9" fillId="2" borderId="18" xfId="0" applyNumberFormat="1" applyFont="1" applyFill="1" applyBorder="1" applyAlignment="1">
      <alignment horizontal="center" vertical="center" wrapText="1"/>
    </xf>
    <xf numFmtId="168" fontId="9" fillId="2" borderId="19" xfId="0" applyNumberFormat="1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3" borderId="25" xfId="0" applyFont="1" applyFill="1" applyBorder="1" applyAlignment="1">
      <alignment horizontal="center" vertical="center" wrapText="1"/>
    </xf>
    <xf numFmtId="0" fontId="9" fillId="0" borderId="6" xfId="32" applyFont="1" applyBorder="1" applyAlignment="1">
      <alignment horizontal="center" vertical="center" wrapText="1"/>
    </xf>
    <xf numFmtId="49" fontId="9" fillId="0" borderId="18" xfId="0" applyNumberFormat="1" applyFont="1" applyBorder="1" applyAlignment="1">
      <alignment horizontal="center" vertical="center" wrapText="1"/>
    </xf>
    <xf numFmtId="168" fontId="9" fillId="0" borderId="19" xfId="0" applyNumberFormat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168" fontId="9" fillId="0" borderId="19" xfId="80" applyNumberFormat="1" applyFont="1" applyFill="1" applyBorder="1" applyAlignment="1">
      <alignment horizontal="center" vertical="center" wrapText="1"/>
    </xf>
    <xf numFmtId="165" fontId="9" fillId="0" borderId="19" xfId="80" applyFont="1" applyFill="1" applyBorder="1" applyAlignment="1">
      <alignment horizontal="center" vertical="center" wrapText="1"/>
    </xf>
    <xf numFmtId="167" fontId="9" fillId="0" borderId="2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167" fontId="9" fillId="0" borderId="18" xfId="0" applyNumberFormat="1" applyFont="1" applyBorder="1" applyAlignment="1">
      <alignment horizontal="center" vertical="center"/>
    </xf>
    <xf numFmtId="167" fontId="9" fillId="0" borderId="19" xfId="0" applyNumberFormat="1" applyFont="1" applyBorder="1" applyAlignment="1">
      <alignment horizontal="center" vertical="center"/>
    </xf>
    <xf numFmtId="168" fontId="9" fillId="0" borderId="18" xfId="0" applyNumberFormat="1" applyFont="1" applyBorder="1" applyAlignment="1">
      <alignment horizontal="center" vertical="center" wrapText="1"/>
    </xf>
    <xf numFmtId="167" fontId="9" fillId="0" borderId="27" xfId="0" applyNumberFormat="1" applyFont="1" applyBorder="1" applyAlignment="1">
      <alignment horizontal="center" vertical="center"/>
    </xf>
    <xf numFmtId="0" fontId="9" fillId="0" borderId="24" xfId="35" applyFont="1" applyBorder="1" applyAlignment="1">
      <alignment horizontal="center" vertical="center" wrapText="1"/>
    </xf>
    <xf numFmtId="168" fontId="10" fillId="0" borderId="19" xfId="0" applyNumberFormat="1" applyFont="1" applyBorder="1" applyAlignment="1">
      <alignment horizontal="center" vertical="center" wrapText="1"/>
    </xf>
    <xf numFmtId="167" fontId="9" fillId="0" borderId="6" xfId="0" applyNumberFormat="1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6" xfId="35" applyFont="1" applyBorder="1" applyAlignment="1">
      <alignment horizontal="center" vertical="center" wrapText="1"/>
    </xf>
    <xf numFmtId="168" fontId="9" fillId="0" borderId="8" xfId="0" applyNumberFormat="1" applyFont="1" applyBorder="1" applyAlignment="1">
      <alignment horizontal="center" vertical="center" wrapText="1"/>
    </xf>
    <xf numFmtId="168" fontId="9" fillId="0" borderId="9" xfId="0" applyNumberFormat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165" fontId="9" fillId="0" borderId="9" xfId="80" applyFont="1" applyFill="1" applyBorder="1" applyAlignment="1">
      <alignment horizontal="center" vertical="center" wrapText="1"/>
    </xf>
    <xf numFmtId="167" fontId="9" fillId="0" borderId="8" xfId="0" applyNumberFormat="1" applyFont="1" applyBorder="1" applyAlignment="1">
      <alignment horizontal="center" vertical="center"/>
    </xf>
    <xf numFmtId="167" fontId="9" fillId="0" borderId="9" xfId="0" applyNumberFormat="1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10" fillId="3" borderId="25" xfId="0" applyFont="1" applyFill="1" applyBorder="1" applyAlignment="1">
      <alignment horizontal="center" vertical="center" wrapText="1"/>
    </xf>
    <xf numFmtId="0" fontId="9" fillId="0" borderId="17" xfId="38" applyFont="1" applyBorder="1" applyAlignment="1">
      <alignment horizontal="center" vertical="center" wrapText="1"/>
    </xf>
    <xf numFmtId="168" fontId="9" fillId="0" borderId="5" xfId="0" applyNumberFormat="1" applyFont="1" applyBorder="1" applyAlignment="1">
      <alignment horizontal="center" vertical="center" wrapText="1"/>
    </xf>
    <xf numFmtId="168" fontId="9" fillId="0" borderId="3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165" fontId="9" fillId="0" borderId="3" xfId="80" applyFont="1" applyFill="1" applyBorder="1" applyAlignment="1">
      <alignment horizontal="center" vertical="center" wrapText="1"/>
    </xf>
    <xf numFmtId="167" fontId="9" fillId="0" borderId="31" xfId="0" applyNumberFormat="1" applyFont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 wrapText="1"/>
    </xf>
    <xf numFmtId="0" fontId="10" fillId="3" borderId="10" xfId="41" applyFont="1" applyFill="1" applyBorder="1" applyAlignment="1">
      <alignment horizontal="center" vertical="center" wrapText="1"/>
    </xf>
    <xf numFmtId="166" fontId="9" fillId="0" borderId="0" xfId="82" applyFont="1" applyFill="1" applyBorder="1"/>
    <xf numFmtId="0" fontId="9" fillId="0" borderId="16" xfId="0" applyFont="1" applyBorder="1" applyAlignment="1">
      <alignment horizontal="center" vertical="center" wrapText="1"/>
    </xf>
    <xf numFmtId="167" fontId="9" fillId="0" borderId="0" xfId="0" applyNumberFormat="1" applyFont="1"/>
    <xf numFmtId="0" fontId="11" fillId="8" borderId="23" xfId="41" applyFont="1" applyFill="1" applyBorder="1" applyAlignment="1">
      <alignment horizontal="center" vertical="center" wrapText="1"/>
    </xf>
    <xf numFmtId="0" fontId="9" fillId="2" borderId="17" xfId="38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167" fontId="9" fillId="2" borderId="6" xfId="0" applyNumberFormat="1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  <xf numFmtId="0" fontId="9" fillId="2" borderId="24" xfId="41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167" fontId="4" fillId="11" borderId="1" xfId="0" applyNumberFormat="1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center" vertical="center" wrapText="1"/>
    </xf>
    <xf numFmtId="167" fontId="4" fillId="11" borderId="3" xfId="0" applyNumberFormat="1" applyFont="1" applyFill="1" applyBorder="1" applyAlignment="1">
      <alignment horizontal="left" vertical="center" wrapText="1"/>
    </xf>
    <xf numFmtId="168" fontId="4" fillId="11" borderId="1" xfId="0" applyNumberFormat="1" applyFont="1" applyFill="1" applyBorder="1" applyAlignment="1">
      <alignment horizontal="center" vertical="center" wrapText="1"/>
    </xf>
    <xf numFmtId="0" fontId="4" fillId="11" borderId="20" xfId="0" applyFont="1" applyFill="1" applyBorder="1" applyAlignment="1">
      <alignment horizontal="center" vertical="center" wrapText="1"/>
    </xf>
    <xf numFmtId="168" fontId="4" fillId="11" borderId="21" xfId="0" applyNumberFormat="1" applyFont="1" applyFill="1" applyBorder="1" applyAlignment="1">
      <alignment horizontal="center" vertical="center" wrapText="1"/>
    </xf>
    <xf numFmtId="0" fontId="13" fillId="12" borderId="17" xfId="0" applyFont="1" applyFill="1" applyBorder="1" applyAlignment="1">
      <alignment horizontal="center" vertical="center" wrapText="1"/>
    </xf>
    <xf numFmtId="17" fontId="13" fillId="12" borderId="17" xfId="0" applyNumberFormat="1" applyFont="1" applyFill="1" applyBorder="1" applyAlignment="1">
      <alignment horizontal="center" vertical="center" wrapText="1"/>
    </xf>
    <xf numFmtId="0" fontId="12" fillId="11" borderId="1" xfId="0" applyFont="1" applyFill="1" applyBorder="1" applyAlignment="1">
      <alignment horizontal="center" vertical="center" wrapText="1"/>
    </xf>
    <xf numFmtId="168" fontId="12" fillId="11" borderId="22" xfId="0" applyNumberFormat="1" applyFont="1" applyFill="1" applyBorder="1" applyAlignment="1">
      <alignment horizontal="left" vertical="center" wrapText="1"/>
    </xf>
    <xf numFmtId="0" fontId="4" fillId="0" borderId="0" xfId="0" applyFont="1" applyAlignment="1">
      <alignment wrapText="1"/>
    </xf>
    <xf numFmtId="0" fontId="4" fillId="6" borderId="0" xfId="0" applyFont="1" applyFill="1" applyAlignment="1">
      <alignment wrapText="1"/>
    </xf>
    <xf numFmtId="0" fontId="6" fillId="6" borderId="0" xfId="0" applyFont="1" applyFill="1" applyAlignment="1">
      <alignment wrapText="1"/>
    </xf>
    <xf numFmtId="0" fontId="6" fillId="0" borderId="0" xfId="0" applyFont="1" applyAlignment="1">
      <alignment wrapText="1"/>
    </xf>
    <xf numFmtId="169" fontId="8" fillId="9" borderId="17" xfId="0" applyNumberFormat="1" applyFont="1" applyFill="1" applyBorder="1" applyAlignment="1">
      <alignment horizontal="center" vertical="center" wrapText="1"/>
    </xf>
    <xf numFmtId="0" fontId="8" fillId="9" borderId="17" xfId="24" applyFont="1" applyFill="1" applyBorder="1" applyAlignment="1">
      <alignment horizontal="center" vertical="center" wrapText="1"/>
    </xf>
    <xf numFmtId="171" fontId="4" fillId="9" borderId="3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wrapText="1"/>
    </xf>
    <xf numFmtId="0" fontId="6" fillId="9" borderId="1" xfId="2" applyFont="1" applyFill="1" applyBorder="1" applyAlignment="1">
      <alignment horizontal="center" vertical="center" wrapText="1"/>
    </xf>
    <xf numFmtId="0" fontId="6" fillId="9" borderId="1" xfId="11" applyFont="1" applyFill="1" applyBorder="1" applyAlignment="1">
      <alignment horizontal="left" vertical="center" wrapText="1"/>
    </xf>
    <xf numFmtId="167" fontId="4" fillId="9" borderId="1" xfId="0" applyNumberFormat="1" applyFont="1" applyFill="1" applyBorder="1" applyAlignment="1">
      <alignment horizontal="center" vertical="center" wrapText="1"/>
    </xf>
    <xf numFmtId="0" fontId="4" fillId="4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7" fillId="9" borderId="1" xfId="14" applyFont="1" applyFill="1" applyBorder="1" applyAlignment="1">
      <alignment horizontal="center" vertical="center" wrapText="1"/>
    </xf>
    <xf numFmtId="0" fontId="7" fillId="9" borderId="1" xfId="15" applyFont="1" applyFill="1" applyBorder="1" applyAlignment="1">
      <alignment horizontal="left" vertical="center" wrapText="1"/>
    </xf>
    <xf numFmtId="0" fontId="4" fillId="3" borderId="0" xfId="0" applyFont="1" applyFill="1" applyAlignment="1">
      <alignment wrapText="1"/>
    </xf>
    <xf numFmtId="170" fontId="7" fillId="9" borderId="1" xfId="14" applyNumberFormat="1" applyFont="1" applyFill="1" applyBorder="1" applyAlignment="1">
      <alignment horizontal="center" vertical="center" wrapText="1"/>
    </xf>
    <xf numFmtId="172" fontId="4" fillId="9" borderId="1" xfId="0" applyNumberFormat="1" applyFont="1" applyFill="1" applyBorder="1" applyAlignment="1">
      <alignment horizontal="center" vertical="center" wrapText="1"/>
    </xf>
    <xf numFmtId="0" fontId="7" fillId="9" borderId="1" xfId="24" applyFont="1" applyFill="1" applyBorder="1" applyAlignment="1">
      <alignment horizontal="left" vertical="center" wrapText="1"/>
    </xf>
    <xf numFmtId="0" fontId="7" fillId="9" borderId="1" xfId="18" applyFont="1" applyFill="1" applyBorder="1" applyAlignment="1">
      <alignment horizontal="center" vertical="center" wrapText="1"/>
    </xf>
    <xf numFmtId="0" fontId="7" fillId="9" borderId="1" xfId="18" applyFont="1" applyFill="1" applyBorder="1" applyAlignment="1">
      <alignment horizontal="left" vertical="center" wrapText="1"/>
    </xf>
    <xf numFmtId="0" fontId="7" fillId="9" borderId="1" xfId="21" applyFont="1" applyFill="1" applyBorder="1" applyAlignment="1">
      <alignment horizontal="center" vertical="center" wrapText="1"/>
    </xf>
    <xf numFmtId="0" fontId="7" fillId="9" borderId="1" xfId="21" applyFont="1" applyFill="1" applyBorder="1" applyAlignment="1">
      <alignment horizontal="left" vertical="center" wrapText="1"/>
    </xf>
    <xf numFmtId="0" fontId="7" fillId="9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center" vertical="center" wrapText="1"/>
    </xf>
    <xf numFmtId="0" fontId="7" fillId="2" borderId="1" xfId="24" applyFont="1" applyFill="1" applyBorder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167" fontId="4" fillId="0" borderId="0" xfId="0" applyNumberFormat="1" applyFont="1" applyAlignment="1">
      <alignment wrapText="1"/>
    </xf>
    <xf numFmtId="0" fontId="5" fillId="7" borderId="0" xfId="0" applyFont="1" applyFill="1" applyAlignment="1">
      <alignment horizontal="center" wrapText="1"/>
    </xf>
    <xf numFmtId="167" fontId="5" fillId="7" borderId="0" xfId="0" applyNumberFormat="1" applyFont="1" applyFill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171" fontId="5" fillId="7" borderId="0" xfId="0" applyNumberFormat="1" applyFont="1" applyFill="1" applyAlignment="1">
      <alignment horizontal="center" wrapText="1"/>
    </xf>
    <xf numFmtId="9" fontId="4" fillId="0" borderId="0" xfId="81" applyFont="1" applyFill="1" applyAlignment="1">
      <alignment wrapText="1"/>
    </xf>
    <xf numFmtId="169" fontId="14" fillId="13" borderId="17" xfId="0" applyNumberFormat="1" applyFont="1" applyFill="1" applyBorder="1" applyAlignment="1">
      <alignment horizontal="center" vertical="center" wrapText="1"/>
    </xf>
    <xf numFmtId="169" fontId="13" fillId="13" borderId="17" xfId="0" applyNumberFormat="1" applyFont="1" applyFill="1" applyBorder="1" applyAlignment="1">
      <alignment horizontal="center" vertical="center" wrapText="1"/>
    </xf>
    <xf numFmtId="167" fontId="13" fillId="13" borderId="6" xfId="0" applyNumberFormat="1" applyFont="1" applyFill="1" applyBorder="1" applyAlignment="1">
      <alignment horizontal="center" vertical="center" wrapText="1"/>
    </xf>
    <xf numFmtId="171" fontId="13" fillId="13" borderId="6" xfId="0" applyNumberFormat="1" applyFont="1" applyFill="1" applyBorder="1" applyAlignment="1">
      <alignment horizontal="center" vertical="center" wrapText="1"/>
    </xf>
    <xf numFmtId="168" fontId="13" fillId="13" borderId="6" xfId="0" applyNumberFormat="1" applyFont="1" applyFill="1" applyBorder="1" applyAlignment="1">
      <alignment horizontal="center" vertical="center" wrapText="1"/>
    </xf>
    <xf numFmtId="0" fontId="13" fillId="11" borderId="1" xfId="2" applyFont="1" applyFill="1" applyBorder="1" applyAlignment="1">
      <alignment horizontal="center" vertical="center" wrapText="1"/>
    </xf>
    <xf numFmtId="0" fontId="15" fillId="11" borderId="1" xfId="24" applyFont="1" applyFill="1" applyBorder="1" applyAlignment="1">
      <alignment horizontal="center" vertical="center" wrapText="1"/>
    </xf>
    <xf numFmtId="167" fontId="16" fillId="11" borderId="1" xfId="0" applyNumberFormat="1" applyFont="1" applyFill="1" applyBorder="1" applyAlignment="1">
      <alignment horizontal="center" vertical="center" wrapText="1"/>
    </xf>
    <xf numFmtId="3" fontId="16" fillId="11" borderId="1" xfId="0" applyNumberFormat="1" applyFont="1" applyFill="1" applyBorder="1" applyAlignment="1">
      <alignment horizontal="center" vertical="center" wrapText="1"/>
    </xf>
    <xf numFmtId="0" fontId="16" fillId="11" borderId="1" xfId="0" applyFont="1" applyFill="1" applyBorder="1" applyAlignment="1">
      <alignment horizontal="center" vertical="center" wrapText="1"/>
    </xf>
    <xf numFmtId="0" fontId="17" fillId="11" borderId="1" xfId="18" applyFont="1" applyFill="1" applyBorder="1" applyAlignment="1">
      <alignment horizontal="center" vertical="center" wrapText="1"/>
    </xf>
    <xf numFmtId="0" fontId="17" fillId="11" borderId="1" xfId="24" applyFont="1" applyFill="1" applyBorder="1" applyAlignment="1">
      <alignment horizontal="center" vertical="center" wrapText="1"/>
    </xf>
    <xf numFmtId="171" fontId="16" fillId="11" borderId="1" xfId="0" applyNumberFormat="1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168" fontId="10" fillId="13" borderId="4" xfId="0" applyNumberFormat="1" applyFont="1" applyFill="1" applyBorder="1" applyAlignment="1">
      <alignment horizontal="center" vertical="center" wrapText="1"/>
    </xf>
    <xf numFmtId="0" fontId="10" fillId="13" borderId="2" xfId="0" applyFont="1" applyFill="1" applyBorder="1" applyAlignment="1">
      <alignment horizontal="center" vertical="center" wrapText="1"/>
    </xf>
    <xf numFmtId="168" fontId="10" fillId="13" borderId="2" xfId="0" applyNumberFormat="1" applyFont="1" applyFill="1" applyBorder="1" applyAlignment="1">
      <alignment horizontal="center" vertical="center" wrapText="1"/>
    </xf>
    <xf numFmtId="0" fontId="9" fillId="13" borderId="25" xfId="0" applyFont="1" applyFill="1" applyBorder="1" applyAlignment="1">
      <alignment horizontal="center" vertical="center" wrapText="1"/>
    </xf>
    <xf numFmtId="168" fontId="10" fillId="13" borderId="5" xfId="0" applyNumberFormat="1" applyFont="1" applyFill="1" applyBorder="1" applyAlignment="1">
      <alignment horizontal="center" vertical="center" wrapText="1"/>
    </xf>
    <xf numFmtId="0" fontId="10" fillId="13" borderId="3" xfId="0" applyFont="1" applyFill="1" applyBorder="1" applyAlignment="1">
      <alignment horizontal="center" vertical="center" wrapText="1"/>
    </xf>
    <xf numFmtId="168" fontId="10" fillId="13" borderId="3" xfId="0" applyNumberFormat="1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168" fontId="10" fillId="11" borderId="8" xfId="0" applyNumberFormat="1" applyFont="1" applyFill="1" applyBorder="1" applyAlignment="1">
      <alignment horizontal="center" vertical="center" wrapText="1"/>
    </xf>
    <xf numFmtId="168" fontId="10" fillId="11" borderId="9" xfId="0" applyNumberFormat="1" applyFont="1" applyFill="1" applyBorder="1" applyAlignment="1">
      <alignment horizontal="center" vertical="center" wrapText="1"/>
    </xf>
    <xf numFmtId="0" fontId="10" fillId="11" borderId="9" xfId="0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wrapText="1"/>
    </xf>
    <xf numFmtId="167" fontId="9" fillId="2" borderId="27" xfId="0" applyNumberFormat="1" applyFont="1" applyFill="1" applyBorder="1" applyAlignment="1">
      <alignment horizontal="center" vertical="center"/>
    </xf>
    <xf numFmtId="167" fontId="9" fillId="2" borderId="9" xfId="0" applyNumberFormat="1" applyFont="1" applyFill="1" applyBorder="1" applyAlignment="1">
      <alignment horizontal="center" vertical="center"/>
    </xf>
    <xf numFmtId="0" fontId="9" fillId="2" borderId="28" xfId="0" applyFont="1" applyFill="1" applyBorder="1" applyAlignment="1">
      <alignment horizontal="center" vertical="center" wrapText="1"/>
    </xf>
    <xf numFmtId="167" fontId="9" fillId="2" borderId="29" xfId="0" applyNumberFormat="1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 wrapText="1"/>
    </xf>
    <xf numFmtId="167" fontId="9" fillId="2" borderId="19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9" fillId="0" borderId="17" xfId="41" applyFont="1" applyBorder="1" applyAlignment="1">
      <alignment horizontal="center" vertical="center" wrapText="1"/>
    </xf>
    <xf numFmtId="168" fontId="9" fillId="0" borderId="33" xfId="0" applyNumberFormat="1" applyFont="1" applyBorder="1" applyAlignment="1">
      <alignment horizontal="center" vertical="center" wrapText="1"/>
    </xf>
    <xf numFmtId="168" fontId="9" fillId="0" borderId="29" xfId="0" applyNumberFormat="1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167" fontId="9" fillId="0" borderId="17" xfId="0" applyNumberFormat="1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/>
    </xf>
    <xf numFmtId="167" fontId="9" fillId="2" borderId="22" xfId="0" applyNumberFormat="1" applyFont="1" applyFill="1" applyBorder="1" applyAlignment="1">
      <alignment horizontal="center" vertical="center"/>
    </xf>
    <xf numFmtId="0" fontId="9" fillId="2" borderId="22" xfId="0" applyFont="1" applyFill="1" applyBorder="1" applyAlignment="1">
      <alignment horizontal="center" vertical="center" wrapText="1"/>
    </xf>
    <xf numFmtId="167" fontId="9" fillId="2" borderId="22" xfId="0" applyNumberFormat="1" applyFont="1" applyFill="1" applyBorder="1" applyAlignment="1">
      <alignment horizontal="center" vertical="center" wrapText="1"/>
    </xf>
    <xf numFmtId="167" fontId="4" fillId="9" borderId="32" xfId="0" applyNumberFormat="1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10" xfId="0" applyFont="1" applyFill="1" applyBorder="1" applyAlignment="1">
      <alignment horizontal="center" vertical="center" wrapText="1"/>
    </xf>
    <xf numFmtId="167" fontId="10" fillId="2" borderId="6" xfId="0" applyNumberFormat="1" applyFont="1" applyFill="1" applyBorder="1" applyAlignment="1">
      <alignment horizontal="center" vertical="center"/>
    </xf>
    <xf numFmtId="174" fontId="9" fillId="0" borderId="19" xfId="0" applyNumberFormat="1" applyFont="1" applyBorder="1" applyAlignment="1">
      <alignment horizontal="center" vertical="center"/>
    </xf>
    <xf numFmtId="0" fontId="12" fillId="12" borderId="11" xfId="0" applyFont="1" applyFill="1" applyBorder="1" applyAlignment="1">
      <alignment horizontal="center" vertical="center" wrapText="1"/>
    </xf>
    <xf numFmtId="0" fontId="12" fillId="12" borderId="12" xfId="0" applyFont="1" applyFill="1" applyBorder="1" applyAlignment="1">
      <alignment horizontal="center" vertical="center" wrapText="1"/>
    </xf>
    <xf numFmtId="0" fontId="12" fillId="12" borderId="13" xfId="0" applyFont="1" applyFill="1" applyBorder="1" applyAlignment="1">
      <alignment horizontal="center" vertical="center" wrapText="1"/>
    </xf>
    <xf numFmtId="0" fontId="12" fillId="12" borderId="14" xfId="0" applyFont="1" applyFill="1" applyBorder="1" applyAlignment="1">
      <alignment horizontal="center" vertical="center" wrapText="1"/>
    </xf>
    <xf numFmtId="0" fontId="12" fillId="12" borderId="15" xfId="0" applyFont="1" applyFill="1" applyBorder="1" applyAlignment="1">
      <alignment horizontal="center" vertical="center" wrapText="1"/>
    </xf>
    <xf numFmtId="0" fontId="12" fillId="12" borderId="16" xfId="0" applyFont="1" applyFill="1" applyBorder="1" applyAlignment="1">
      <alignment horizontal="center" vertical="center" wrapText="1"/>
    </xf>
    <xf numFmtId="0" fontId="12" fillId="11" borderId="14" xfId="0" applyFont="1" applyFill="1" applyBorder="1" applyAlignment="1">
      <alignment horizontal="center" wrapText="1"/>
    </xf>
    <xf numFmtId="0" fontId="12" fillId="11" borderId="16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12" fillId="13" borderId="14" xfId="0" applyFont="1" applyFill="1" applyBorder="1" applyAlignment="1">
      <alignment horizontal="center" vertical="center" wrapText="1"/>
    </xf>
    <xf numFmtId="0" fontId="12" fillId="13" borderId="15" xfId="0" applyFont="1" applyFill="1" applyBorder="1" applyAlignment="1">
      <alignment horizontal="center" vertical="center" wrapText="1"/>
    </xf>
    <xf numFmtId="0" fontId="11" fillId="11" borderId="7" xfId="41" applyFont="1" applyFill="1" applyBorder="1" applyAlignment="1">
      <alignment horizontal="center" vertical="center" wrapText="1"/>
    </xf>
    <xf numFmtId="0" fontId="11" fillId="11" borderId="23" xfId="41" applyFont="1" applyFill="1" applyBorder="1" applyAlignment="1">
      <alignment horizontal="center" vertical="center" wrapText="1"/>
    </xf>
    <xf numFmtId="0" fontId="11" fillId="11" borderId="10" xfId="41" applyFont="1" applyFill="1" applyBorder="1" applyAlignment="1">
      <alignment horizontal="center" vertical="center" wrapText="1"/>
    </xf>
    <xf numFmtId="0" fontId="10" fillId="11" borderId="7" xfId="0" applyFont="1" applyFill="1" applyBorder="1" applyAlignment="1">
      <alignment horizontal="center" vertical="center" wrapText="1"/>
    </xf>
    <xf numFmtId="0" fontId="10" fillId="11" borderId="23" xfId="0" applyFont="1" applyFill="1" applyBorder="1" applyAlignment="1">
      <alignment horizontal="center" vertical="center" wrapText="1"/>
    </xf>
    <xf numFmtId="0" fontId="10" fillId="11" borderId="15" xfId="0" applyFont="1" applyFill="1" applyBorder="1" applyAlignment="1">
      <alignment horizontal="center" vertical="center" wrapText="1"/>
    </xf>
    <xf numFmtId="0" fontId="10" fillId="13" borderId="11" xfId="0" applyFont="1" applyFill="1" applyBorder="1" applyAlignment="1">
      <alignment horizontal="center" vertical="center" wrapText="1"/>
    </xf>
    <xf numFmtId="0" fontId="10" fillId="13" borderId="12" xfId="0" applyFont="1" applyFill="1" applyBorder="1" applyAlignment="1">
      <alignment horizontal="center" vertical="center" wrapText="1"/>
    </xf>
    <xf numFmtId="0" fontId="10" fillId="13" borderId="13" xfId="0" applyFont="1" applyFill="1" applyBorder="1" applyAlignment="1">
      <alignment horizontal="center" vertical="center" wrapText="1"/>
    </xf>
    <xf numFmtId="0" fontId="10" fillId="13" borderId="14" xfId="0" applyFont="1" applyFill="1" applyBorder="1" applyAlignment="1">
      <alignment horizontal="center" vertical="center" wrapText="1"/>
    </xf>
    <xf numFmtId="0" fontId="10" fillId="13" borderId="15" xfId="0" applyFont="1" applyFill="1" applyBorder="1" applyAlignment="1">
      <alignment horizontal="center" vertical="center" wrapText="1"/>
    </xf>
    <xf numFmtId="0" fontId="10" fillId="13" borderId="16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10" fillId="13" borderId="17" xfId="0" applyFont="1" applyFill="1" applyBorder="1" applyAlignment="1">
      <alignment horizontal="center" vertical="center" wrapText="1"/>
    </xf>
    <xf numFmtId="0" fontId="10" fillId="13" borderId="22" xfId="0" applyFont="1" applyFill="1" applyBorder="1" applyAlignment="1">
      <alignment horizontal="center" vertical="center" wrapText="1"/>
    </xf>
    <xf numFmtId="0" fontId="10" fillId="13" borderId="7" xfId="0" applyFont="1" applyFill="1" applyBorder="1" applyAlignment="1">
      <alignment horizontal="center" vertical="center" wrapText="1"/>
    </xf>
    <xf numFmtId="0" fontId="10" fillId="13" borderId="10" xfId="0" applyFont="1" applyFill="1" applyBorder="1" applyAlignment="1">
      <alignment horizontal="center" vertical="center" wrapText="1"/>
    </xf>
    <xf numFmtId="0" fontId="10" fillId="11" borderId="7" xfId="35" applyFont="1" applyFill="1" applyBorder="1" applyAlignment="1">
      <alignment horizontal="center" vertical="center" wrapText="1"/>
    </xf>
    <xf numFmtId="0" fontId="10" fillId="11" borderId="23" xfId="35" applyFont="1" applyFill="1" applyBorder="1" applyAlignment="1">
      <alignment horizontal="center" vertical="center" wrapText="1"/>
    </xf>
    <xf numFmtId="0" fontId="10" fillId="11" borderId="10" xfId="35" applyFont="1" applyFill="1" applyBorder="1" applyAlignment="1">
      <alignment horizontal="center" vertical="center" wrapText="1"/>
    </xf>
    <xf numFmtId="0" fontId="14" fillId="11" borderId="7" xfId="0" applyFont="1" applyFill="1" applyBorder="1" applyAlignment="1">
      <alignment horizontal="center" vertical="center" wrapText="1"/>
    </xf>
    <xf numFmtId="0" fontId="14" fillId="11" borderId="23" xfId="0" applyFont="1" applyFill="1" applyBorder="1" applyAlignment="1">
      <alignment horizontal="center" vertical="center" wrapText="1"/>
    </xf>
    <xf numFmtId="0" fontId="14" fillId="11" borderId="10" xfId="0" applyFont="1" applyFill="1" applyBorder="1" applyAlignment="1">
      <alignment horizontal="center" vertical="center" wrapText="1"/>
    </xf>
  </cellXfs>
  <cellStyles count="85">
    <cellStyle name="Millares" xfId="82" builtinId="3"/>
    <cellStyle name="Moneda" xfId="80" builtinId="4"/>
    <cellStyle name="Moneda 2" xfId="83" xr:uid="{72794514-5E94-42E8-A136-BF15D4125F4F}"/>
    <cellStyle name="Moneda 2 2" xfId="84" xr:uid="{7B39A9B0-73CD-49DE-841F-5A9150562DC9}"/>
    <cellStyle name="Normal" xfId="0" builtinId="0"/>
    <cellStyle name="Normal 10" xfId="9" xr:uid="{00000000-0005-0000-0000-000003000000}"/>
    <cellStyle name="Normal 11" xfId="10" xr:uid="{00000000-0005-0000-0000-000004000000}"/>
    <cellStyle name="Normal 12" xfId="11" xr:uid="{00000000-0005-0000-0000-000005000000}"/>
    <cellStyle name="Normal 13" xfId="12" xr:uid="{00000000-0005-0000-0000-000006000000}"/>
    <cellStyle name="Normal 14" xfId="13" xr:uid="{00000000-0005-0000-0000-000007000000}"/>
    <cellStyle name="Normal 15" xfId="14" xr:uid="{00000000-0005-0000-0000-000008000000}"/>
    <cellStyle name="Normal 16" xfId="15" xr:uid="{00000000-0005-0000-0000-000009000000}"/>
    <cellStyle name="Normal 17" xfId="16" xr:uid="{00000000-0005-0000-0000-00000A000000}"/>
    <cellStyle name="Normal 18" xfId="17" xr:uid="{00000000-0005-0000-0000-00000B000000}"/>
    <cellStyle name="Normal 19" xfId="18" xr:uid="{00000000-0005-0000-0000-00000C000000}"/>
    <cellStyle name="Normal 2" xfId="1" xr:uid="{00000000-0005-0000-0000-00000D000000}"/>
    <cellStyle name="Normal 20" xfId="19" xr:uid="{00000000-0005-0000-0000-00000E000000}"/>
    <cellStyle name="Normal 21" xfId="20" xr:uid="{00000000-0005-0000-0000-00000F000000}"/>
    <cellStyle name="Normal 22" xfId="21" xr:uid="{00000000-0005-0000-0000-000010000000}"/>
    <cellStyle name="Normal 23" xfId="22" xr:uid="{00000000-0005-0000-0000-000011000000}"/>
    <cellStyle name="Normal 24" xfId="23" xr:uid="{00000000-0005-0000-0000-000012000000}"/>
    <cellStyle name="Normal 25" xfId="24" xr:uid="{00000000-0005-0000-0000-000013000000}"/>
    <cellStyle name="Normal 26" xfId="25" xr:uid="{00000000-0005-0000-0000-000014000000}"/>
    <cellStyle name="Normal 27" xfId="26" xr:uid="{00000000-0005-0000-0000-000015000000}"/>
    <cellStyle name="Normal 28" xfId="32" xr:uid="{00000000-0005-0000-0000-000016000000}"/>
    <cellStyle name="Normal 29" xfId="33" xr:uid="{00000000-0005-0000-0000-000017000000}"/>
    <cellStyle name="Normal 3" xfId="2" xr:uid="{00000000-0005-0000-0000-000018000000}"/>
    <cellStyle name="Normal 30" xfId="34" xr:uid="{00000000-0005-0000-0000-000019000000}"/>
    <cellStyle name="Normal 31" xfId="35" xr:uid="{00000000-0005-0000-0000-00001A000000}"/>
    <cellStyle name="Normal 32" xfId="36" xr:uid="{00000000-0005-0000-0000-00001B000000}"/>
    <cellStyle name="Normal 33" xfId="37" xr:uid="{00000000-0005-0000-0000-00001C000000}"/>
    <cellStyle name="Normal 34" xfId="38" xr:uid="{00000000-0005-0000-0000-00001D000000}"/>
    <cellStyle name="Normal 35" xfId="39" xr:uid="{00000000-0005-0000-0000-00001E000000}"/>
    <cellStyle name="Normal 36" xfId="40" xr:uid="{00000000-0005-0000-0000-00001F000000}"/>
    <cellStyle name="Normal 37" xfId="41" xr:uid="{00000000-0005-0000-0000-000020000000}"/>
    <cellStyle name="Normal 38" xfId="42" xr:uid="{00000000-0005-0000-0000-000021000000}"/>
    <cellStyle name="Normal 39" xfId="43" xr:uid="{00000000-0005-0000-0000-000022000000}"/>
    <cellStyle name="Normal 4" xfId="3" xr:uid="{00000000-0005-0000-0000-000023000000}"/>
    <cellStyle name="Normal 40" xfId="44" xr:uid="{00000000-0005-0000-0000-000024000000}"/>
    <cellStyle name="Normal 41" xfId="45" xr:uid="{00000000-0005-0000-0000-000025000000}"/>
    <cellStyle name="Normal 42" xfId="46" xr:uid="{00000000-0005-0000-0000-000026000000}"/>
    <cellStyle name="Normal 43" xfId="61" xr:uid="{00000000-0005-0000-0000-000027000000}"/>
    <cellStyle name="Normal 45" xfId="60" xr:uid="{00000000-0005-0000-0000-000028000000}"/>
    <cellStyle name="Normal 46" xfId="66" xr:uid="{00000000-0005-0000-0000-000029000000}"/>
    <cellStyle name="Normal 47" xfId="67" xr:uid="{00000000-0005-0000-0000-00002A000000}"/>
    <cellStyle name="Normal 48" xfId="68" xr:uid="{00000000-0005-0000-0000-00002B000000}"/>
    <cellStyle name="Normal 49" xfId="69" xr:uid="{00000000-0005-0000-0000-00002C000000}"/>
    <cellStyle name="Normal 5" xfId="4" xr:uid="{00000000-0005-0000-0000-00002D000000}"/>
    <cellStyle name="Normal 50" xfId="65" xr:uid="{00000000-0005-0000-0000-00002E000000}"/>
    <cellStyle name="Normal 52" xfId="70" xr:uid="{00000000-0005-0000-0000-00002F000000}"/>
    <cellStyle name="Normal 53" xfId="71" xr:uid="{00000000-0005-0000-0000-000030000000}"/>
    <cellStyle name="Normal 54" xfId="72" xr:uid="{00000000-0005-0000-0000-000031000000}"/>
    <cellStyle name="Normal 55" xfId="73" xr:uid="{00000000-0005-0000-0000-000032000000}"/>
    <cellStyle name="Normal 56" xfId="64" xr:uid="{00000000-0005-0000-0000-000033000000}"/>
    <cellStyle name="Normal 57" xfId="74" xr:uid="{00000000-0005-0000-0000-000034000000}"/>
    <cellStyle name="Normal 58" xfId="75" xr:uid="{00000000-0005-0000-0000-000035000000}"/>
    <cellStyle name="Normal 59" xfId="63" xr:uid="{00000000-0005-0000-0000-000036000000}"/>
    <cellStyle name="Normal 6" xfId="5" xr:uid="{00000000-0005-0000-0000-000037000000}"/>
    <cellStyle name="Normal 60" xfId="76" xr:uid="{00000000-0005-0000-0000-000038000000}"/>
    <cellStyle name="Normal 61" xfId="77" xr:uid="{00000000-0005-0000-0000-000039000000}"/>
    <cellStyle name="Normal 62" xfId="62" xr:uid="{00000000-0005-0000-0000-00003A000000}"/>
    <cellStyle name="Normal 63" xfId="78" xr:uid="{00000000-0005-0000-0000-00003B000000}"/>
    <cellStyle name="Normal 64" xfId="79" xr:uid="{00000000-0005-0000-0000-00003C000000}"/>
    <cellStyle name="Normal 65" xfId="47" xr:uid="{00000000-0005-0000-0000-00003D000000}"/>
    <cellStyle name="Normal 66" xfId="48" xr:uid="{00000000-0005-0000-0000-00003E000000}"/>
    <cellStyle name="Normal 67" xfId="27" xr:uid="{00000000-0005-0000-0000-00003F000000}"/>
    <cellStyle name="Normal 7" xfId="6" xr:uid="{00000000-0005-0000-0000-000040000000}"/>
    <cellStyle name="Normal 73" xfId="28" xr:uid="{00000000-0005-0000-0000-000041000000}"/>
    <cellStyle name="Normal 74" xfId="29" xr:uid="{00000000-0005-0000-0000-000042000000}"/>
    <cellStyle name="Normal 75" xfId="49" xr:uid="{00000000-0005-0000-0000-000043000000}"/>
    <cellStyle name="Normal 76" xfId="50" xr:uid="{00000000-0005-0000-0000-000044000000}"/>
    <cellStyle name="Normal 77" xfId="51" xr:uid="{00000000-0005-0000-0000-000045000000}"/>
    <cellStyle name="Normal 79" xfId="52" xr:uid="{00000000-0005-0000-0000-000046000000}"/>
    <cellStyle name="Normal 8" xfId="7" xr:uid="{00000000-0005-0000-0000-000047000000}"/>
    <cellStyle name="Normal 80" xfId="53" xr:uid="{00000000-0005-0000-0000-000048000000}"/>
    <cellStyle name="Normal 81" xfId="54" xr:uid="{00000000-0005-0000-0000-000049000000}"/>
    <cellStyle name="Normal 82" xfId="55" xr:uid="{00000000-0005-0000-0000-00004A000000}"/>
    <cellStyle name="Normal 83" xfId="30" xr:uid="{00000000-0005-0000-0000-00004B000000}"/>
    <cellStyle name="Normal 84" xfId="31" xr:uid="{00000000-0005-0000-0000-00004C000000}"/>
    <cellStyle name="Normal 85" xfId="56" xr:uid="{00000000-0005-0000-0000-00004D000000}"/>
    <cellStyle name="Normal 86" xfId="57" xr:uid="{00000000-0005-0000-0000-00004E000000}"/>
    <cellStyle name="Normal 87" xfId="58" xr:uid="{00000000-0005-0000-0000-00004F000000}"/>
    <cellStyle name="Normal 88" xfId="59" xr:uid="{00000000-0005-0000-0000-000050000000}"/>
    <cellStyle name="Normal 9" xfId="8" xr:uid="{00000000-0005-0000-0000-000051000000}"/>
    <cellStyle name="Porcentaje" xfId="81" builtinId="5"/>
  </cellStyles>
  <dxfs count="2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0" tint="-4.9989318521683403E-2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67" formatCode="&quot;₡&quot;#,##0.00"/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medium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indexed="8"/>
        <name val="Calibri Light"/>
        <family val="2"/>
        <scheme val="none"/>
      </font>
      <fill>
        <patternFill patternType="none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top style="thin">
          <color indexed="64"/>
        </top>
      </border>
    </dxf>
    <dxf>
      <numFmt numFmtId="171" formatCode="#####\ &quot;KWH&quot;"/>
      <alignment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numFmt numFmtId="171" formatCode="#####\ &quot;KWH&quot;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numFmt numFmtId="171" formatCode="#####\ &quot;KWH&quot;"/>
      <fill>
        <patternFill patternType="solid">
          <fgColor indexed="64"/>
          <bgColor theme="0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medium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numFmt numFmtId="168" formatCode="_([$₡-140A]* #,##0.00_);_([$₡-140A]* \(#,##0.00\);_([$₡-140A]* &quot;-&quot;??_);_(@_)"/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scheme val="none"/>
      </font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 Light"/>
        <family val="2"/>
        <scheme val="none"/>
      </font>
      <fill>
        <patternFill patternType="solid">
          <fgColor indexed="64"/>
          <bgColor theme="0"/>
        </patternFill>
      </fill>
      <alignment textRotation="0" wrapText="1" indent="0" justifyLastLine="0" shrinkToFit="0" readingOrder="0"/>
      <border diagonalUp="0" diagonalDown="0" outlin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8"/>
        <color auto="1"/>
        <name val="Calibri Light"/>
        <family val="2"/>
        <scheme val="none"/>
      </font>
      <fill>
        <patternFill patternType="solid">
          <fgColor indexed="64"/>
          <bgColor theme="0" tint="-0.34998626667073579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colors>
    <mruColors>
      <color rgb="FF1CA2B0"/>
      <color rgb="FFEBFFFF"/>
      <color rgb="FFBA551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4:E45" totalsRowShown="0" headerRowDxfId="24" dataDxfId="23" headerRowBorderDxfId="21" tableBorderDxfId="22" totalsRowBorderDxfId="20">
  <autoFilter ref="A4:E45" xr:uid="{00000000-0009-0000-0100-000001000000}"/>
  <tableColumns count="5">
    <tableColumn id="1" xr3:uid="{00000000-0010-0000-0000-000001000000}" name="Telefonos" dataDxfId="19"/>
    <tableColumn id="2" xr3:uid="{00000000-0010-0000-0000-000002000000}" name="Ubicación" dataDxfId="18"/>
    <tableColumn id="32" xr3:uid="{00000000-0010-0000-0000-000020000000}" name="Julio" dataDxfId="16" totalsRowDxfId="17"/>
    <tableColumn id="34" xr3:uid="{00000000-0010-0000-0000-000022000000}" name="Agosto" dataDxfId="14" totalsRowDxfId="15"/>
    <tableColumn id="35" xr3:uid="{00000000-0010-0000-0000-000023000000}" name="Septiembre" dataDxfId="12" totalsRowDxfId="13"/>
  </tableColumns>
  <tableStyleInfo name="TableStyleMedium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Tabla3" displayName="Tabla3" ref="B3:H32" totalsRowShown="0" headerRowDxfId="11" dataDxfId="10" totalsRowDxfId="9" headerRowBorderDxfId="7" tableBorderDxfId="8">
  <autoFilter ref="B3:H32" xr:uid="{00000000-0009-0000-0100-000003000000}"/>
  <tableColumns count="7">
    <tableColumn id="2" xr3:uid="{00000000-0010-0000-0100-000002000000}" name="Dirección" dataDxfId="6" dataCellStyle="Normal 25"/>
    <tableColumn id="5" xr3:uid="{00000000-0010-0000-0100-000005000000}" name="Julio " dataDxfId="5"/>
    <tableColumn id="24" xr3:uid="{00000000-0010-0000-0100-000018000000}" name="Consumo   KWH-DM" dataDxfId="4"/>
    <tableColumn id="26" xr3:uid="{00000000-0010-0000-0100-00001A000000}" name="Agosto" dataDxfId="3"/>
    <tableColumn id="4" xr3:uid="{0F2BC392-1AAB-4628-A890-5135BDA4E3E9}" name="Consumo KWH-DM2" dataDxfId="2"/>
    <tableColumn id="7" xr3:uid="{6B4DC1A5-3F14-42B2-9D10-D62782964B18}" name="Septiembre" dataDxfId="1"/>
    <tableColumn id="1" xr3:uid="{00000000-0010-0000-0100-000001000000}" name="Consumo KWH-DM22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  <pageSetUpPr fitToPage="1"/>
  </sheetPr>
  <dimension ref="A1:G50"/>
  <sheetViews>
    <sheetView showGridLines="0" zoomScale="70" zoomScaleNormal="70" workbookViewId="0">
      <selection activeCell="A39" sqref="A39:XFD39"/>
    </sheetView>
  </sheetViews>
  <sheetFormatPr defaultColWidth="35.42578125" defaultRowHeight="21"/>
  <cols>
    <col min="1" max="1" width="29" style="1" customWidth="1"/>
    <col min="2" max="2" width="57.42578125" style="1" customWidth="1"/>
    <col min="3" max="3" width="27.7109375" style="2" customWidth="1"/>
    <col min="4" max="4" width="29.28515625" style="1" customWidth="1"/>
    <col min="5" max="5" width="28.28515625" style="1" customWidth="1"/>
    <col min="6" max="16384" width="35.42578125" style="1"/>
  </cols>
  <sheetData>
    <row r="1" spans="1:5" ht="21.6" thickBot="1"/>
    <row r="2" spans="1:5">
      <c r="A2" s="166" t="s">
        <v>0</v>
      </c>
      <c r="B2" s="167"/>
      <c r="C2" s="167"/>
      <c r="D2" s="167"/>
      <c r="E2" s="168"/>
    </row>
    <row r="3" spans="1:5" ht="21.6" thickBot="1">
      <c r="A3" s="169"/>
      <c r="B3" s="170"/>
      <c r="C3" s="170"/>
      <c r="D3" s="170"/>
      <c r="E3" s="171"/>
    </row>
    <row r="4" spans="1:5" ht="24" thickBot="1">
      <c r="A4" s="81" t="s">
        <v>1</v>
      </c>
      <c r="B4" s="81" t="s">
        <v>2</v>
      </c>
      <c r="C4" s="82" t="s">
        <v>3</v>
      </c>
      <c r="D4" s="82" t="s">
        <v>4</v>
      </c>
      <c r="E4" s="82" t="s">
        <v>5</v>
      </c>
    </row>
    <row r="5" spans="1:5" ht="23.45">
      <c r="A5" s="76"/>
      <c r="B5" s="83" t="s">
        <v>6</v>
      </c>
      <c r="C5" s="78"/>
      <c r="D5" s="79"/>
      <c r="E5" s="80"/>
    </row>
    <row r="6" spans="1:5">
      <c r="A6" s="3" t="s">
        <v>7</v>
      </c>
      <c r="B6" s="4" t="s">
        <v>8</v>
      </c>
      <c r="C6" s="5">
        <v>262881.67</v>
      </c>
      <c r="D6" s="5">
        <v>280721.59999999998</v>
      </c>
      <c r="E6" s="5">
        <v>250249.33</v>
      </c>
    </row>
    <row r="7" spans="1:5">
      <c r="A7" s="3" t="s">
        <v>9</v>
      </c>
      <c r="B7" s="4" t="s">
        <v>10</v>
      </c>
      <c r="C7" s="5">
        <v>711389.56</v>
      </c>
      <c r="D7" s="5">
        <v>533953.01</v>
      </c>
      <c r="E7" s="5">
        <v>482540.46</v>
      </c>
    </row>
    <row r="8" spans="1:5">
      <c r="A8" s="3" t="s">
        <v>11</v>
      </c>
      <c r="B8" s="8" t="s">
        <v>12</v>
      </c>
      <c r="C8" s="5">
        <v>414661.01</v>
      </c>
      <c r="D8" s="5">
        <v>359821.94</v>
      </c>
      <c r="E8" s="5">
        <v>254410.89</v>
      </c>
    </row>
    <row r="9" spans="1:5">
      <c r="A9" s="9" t="s">
        <v>13</v>
      </c>
      <c r="B9" s="4" t="s">
        <v>14</v>
      </c>
      <c r="C9" s="5">
        <v>18346.82</v>
      </c>
      <c r="D9" s="5">
        <v>18291.72</v>
      </c>
      <c r="E9" s="5">
        <v>18291.72</v>
      </c>
    </row>
    <row r="10" spans="1:5">
      <c r="A10" s="9" t="s">
        <v>15</v>
      </c>
      <c r="B10" s="4" t="s">
        <v>16</v>
      </c>
      <c r="C10" s="5">
        <v>6833.82</v>
      </c>
      <c r="D10" s="5">
        <v>6833.82</v>
      </c>
      <c r="E10" s="5">
        <v>6833.82</v>
      </c>
    </row>
    <row r="11" spans="1:5">
      <c r="A11" s="10" t="s">
        <v>17</v>
      </c>
      <c r="B11" s="11" t="s">
        <v>18</v>
      </c>
      <c r="C11" s="5">
        <v>6833.82</v>
      </c>
      <c r="D11" s="5">
        <v>6833.82</v>
      </c>
      <c r="E11" s="5">
        <v>6833.82</v>
      </c>
    </row>
    <row r="12" spans="1:5" ht="23.45">
      <c r="A12" s="75"/>
      <c r="B12" s="83" t="s">
        <v>19</v>
      </c>
      <c r="C12" s="75"/>
      <c r="D12" s="75"/>
      <c r="E12" s="75"/>
    </row>
    <row r="13" spans="1:5">
      <c r="A13" s="12" t="s">
        <v>20</v>
      </c>
      <c r="B13" s="13" t="s">
        <v>21</v>
      </c>
      <c r="C13" s="5">
        <v>21338.18</v>
      </c>
      <c r="D13" s="5">
        <v>21338.18</v>
      </c>
      <c r="E13" s="5">
        <v>21338.18</v>
      </c>
    </row>
    <row r="14" spans="1:5">
      <c r="A14" s="3" t="s">
        <v>22</v>
      </c>
      <c r="B14" s="7" t="s">
        <v>23</v>
      </c>
      <c r="C14" s="5">
        <v>414661.01</v>
      </c>
      <c r="D14" s="5">
        <v>290718.19</v>
      </c>
      <c r="E14" s="5">
        <v>254410.89</v>
      </c>
    </row>
    <row r="15" spans="1:5">
      <c r="A15" s="3" t="s">
        <v>24</v>
      </c>
      <c r="B15" s="4" t="s">
        <v>25</v>
      </c>
      <c r="C15" s="5">
        <v>4114</v>
      </c>
      <c r="D15" s="5">
        <v>5368.09</v>
      </c>
      <c r="E15" s="5">
        <v>5236.7299999999996</v>
      </c>
    </row>
    <row r="16" spans="1:5">
      <c r="A16" s="3" t="s">
        <v>26</v>
      </c>
      <c r="B16" s="4" t="s">
        <v>27</v>
      </c>
      <c r="C16" s="5">
        <v>310449.13</v>
      </c>
      <c r="D16" s="5">
        <v>232491.99</v>
      </c>
      <c r="E16" s="5">
        <v>209893.82</v>
      </c>
    </row>
    <row r="17" spans="1:7" ht="23.45">
      <c r="A17" s="75"/>
      <c r="B17" s="83" t="s">
        <v>28</v>
      </c>
      <c r="C17" s="75"/>
      <c r="D17" s="75"/>
      <c r="E17" s="75"/>
    </row>
    <row r="18" spans="1:7">
      <c r="A18" s="14" t="s">
        <v>29</v>
      </c>
      <c r="B18" s="15" t="s">
        <v>30</v>
      </c>
      <c r="C18" s="5">
        <v>3831.5</v>
      </c>
      <c r="D18" s="5">
        <v>3831.5</v>
      </c>
      <c r="E18" s="5">
        <v>3831.5010000000002</v>
      </c>
    </row>
    <row r="19" spans="1:7" ht="23.45">
      <c r="A19" s="76"/>
      <c r="B19" s="83" t="s">
        <v>31</v>
      </c>
      <c r="C19" s="75"/>
      <c r="D19" s="75"/>
      <c r="E19" s="75"/>
    </row>
    <row r="20" spans="1:7">
      <c r="A20" s="16" t="s">
        <v>32</v>
      </c>
      <c r="B20" s="7" t="s">
        <v>33</v>
      </c>
      <c r="C20" s="5">
        <v>310449.13</v>
      </c>
      <c r="D20" s="5">
        <v>245624.9</v>
      </c>
      <c r="E20" s="5">
        <v>209567.69</v>
      </c>
    </row>
    <row r="21" spans="1:7">
      <c r="A21" s="16" t="s">
        <v>34</v>
      </c>
      <c r="B21" s="17" t="s">
        <v>35</v>
      </c>
      <c r="C21" s="5">
        <v>4961.5</v>
      </c>
      <c r="D21" s="5">
        <v>4961.5</v>
      </c>
      <c r="E21" s="5">
        <v>4961.5</v>
      </c>
    </row>
    <row r="22" spans="1:7" ht="23.45">
      <c r="A22" s="76"/>
      <c r="B22" s="83" t="s">
        <v>36</v>
      </c>
      <c r="C22" s="75"/>
      <c r="D22" s="75"/>
      <c r="E22" s="75"/>
    </row>
    <row r="23" spans="1:7">
      <c r="A23" s="16" t="s">
        <v>37</v>
      </c>
      <c r="B23" s="8" t="s">
        <v>38</v>
      </c>
      <c r="C23" s="5">
        <v>218997.89</v>
      </c>
      <c r="D23" s="5">
        <v>212434.69</v>
      </c>
      <c r="E23" s="5">
        <v>209893.82</v>
      </c>
    </row>
    <row r="24" spans="1:7" ht="23.45">
      <c r="A24" s="76"/>
      <c r="B24" s="83" t="s">
        <v>39</v>
      </c>
      <c r="C24" s="75"/>
      <c r="D24" s="77"/>
      <c r="E24" s="77"/>
    </row>
    <row r="25" spans="1:7">
      <c r="A25" s="16" t="s">
        <v>40</v>
      </c>
      <c r="B25" s="8" t="s">
        <v>30</v>
      </c>
      <c r="C25" s="5">
        <v>18177.32</v>
      </c>
      <c r="D25" s="5">
        <v>25481.200000000001</v>
      </c>
      <c r="E25" s="161">
        <v>25787.46</v>
      </c>
    </row>
    <row r="26" spans="1:7">
      <c r="A26" s="3" t="s">
        <v>41</v>
      </c>
      <c r="B26" s="8" t="s">
        <v>42</v>
      </c>
      <c r="C26" s="5">
        <v>15227.49</v>
      </c>
      <c r="D26" s="5">
        <v>15227.49</v>
      </c>
      <c r="E26" s="5">
        <v>15227.49</v>
      </c>
      <c r="G26" s="150"/>
    </row>
    <row r="27" spans="1:7">
      <c r="A27" s="6" t="s">
        <v>43</v>
      </c>
      <c r="B27" s="4" t="s">
        <v>44</v>
      </c>
      <c r="C27" s="5">
        <v>34248.14</v>
      </c>
      <c r="D27" s="5">
        <v>34248.14</v>
      </c>
      <c r="E27" s="5">
        <v>34248.14</v>
      </c>
    </row>
    <row r="28" spans="1:7">
      <c r="A28" s="6" t="s">
        <v>45</v>
      </c>
      <c r="B28" s="8" t="s">
        <v>46</v>
      </c>
      <c r="C28" s="5">
        <v>18177.32</v>
      </c>
      <c r="D28" s="5">
        <v>18177.32</v>
      </c>
      <c r="E28" s="5">
        <v>18177.32</v>
      </c>
    </row>
    <row r="29" spans="1:7">
      <c r="A29" s="6" t="s">
        <v>47</v>
      </c>
      <c r="B29" s="8" t="s">
        <v>48</v>
      </c>
      <c r="C29" s="5">
        <v>26604.63</v>
      </c>
      <c r="D29" s="5">
        <v>26604.63</v>
      </c>
      <c r="E29" s="5">
        <v>26604.63</v>
      </c>
    </row>
    <row r="30" spans="1:7">
      <c r="A30" s="6" t="s">
        <v>49</v>
      </c>
      <c r="B30" s="8" t="s">
        <v>46</v>
      </c>
      <c r="C30" s="5">
        <v>13079.46</v>
      </c>
      <c r="D30" s="5">
        <v>13079.46</v>
      </c>
      <c r="E30" s="5">
        <v>13079.46</v>
      </c>
    </row>
    <row r="31" spans="1:7">
      <c r="A31" s="6" t="s">
        <v>50</v>
      </c>
      <c r="B31" s="8" t="s">
        <v>51</v>
      </c>
      <c r="C31" s="5">
        <v>15227.49</v>
      </c>
      <c r="D31" s="5">
        <v>15227.49</v>
      </c>
      <c r="E31" s="5">
        <v>15227.49</v>
      </c>
    </row>
    <row r="32" spans="1:7">
      <c r="A32" s="6" t="s">
        <v>52</v>
      </c>
      <c r="B32" s="8" t="s">
        <v>53</v>
      </c>
      <c r="C32" s="5">
        <v>13079.46</v>
      </c>
      <c r="D32" s="5">
        <v>13079.46</v>
      </c>
      <c r="E32" s="5">
        <v>13079.46</v>
      </c>
    </row>
    <row r="33" spans="1:5">
      <c r="A33" s="6" t="s">
        <v>54</v>
      </c>
      <c r="B33" s="8" t="s">
        <v>55</v>
      </c>
      <c r="C33" s="5">
        <v>13079.46</v>
      </c>
      <c r="D33" s="5">
        <v>13079.46</v>
      </c>
      <c r="E33" s="5">
        <v>13079.46</v>
      </c>
    </row>
    <row r="34" spans="1:5">
      <c r="A34" s="6" t="s">
        <v>56</v>
      </c>
      <c r="B34" s="8" t="s">
        <v>57</v>
      </c>
      <c r="C34" s="5">
        <v>13079.46</v>
      </c>
      <c r="D34" s="5">
        <v>13079.46</v>
      </c>
      <c r="E34" s="5">
        <v>14630.18</v>
      </c>
    </row>
    <row r="35" spans="1:5">
      <c r="A35" s="6" t="s">
        <v>58</v>
      </c>
      <c r="B35" s="8" t="s">
        <v>59</v>
      </c>
      <c r="C35" s="5">
        <v>10560</v>
      </c>
      <c r="D35" s="5">
        <v>10560</v>
      </c>
      <c r="E35" s="5">
        <v>10560</v>
      </c>
    </row>
    <row r="36" spans="1:5">
      <c r="A36" s="6" t="s">
        <v>60</v>
      </c>
      <c r="B36" s="8" t="s">
        <v>16</v>
      </c>
      <c r="C36" s="5">
        <v>13079.46</v>
      </c>
      <c r="D36" s="5">
        <v>13079.46</v>
      </c>
      <c r="E36" s="5">
        <v>13079.46</v>
      </c>
    </row>
    <row r="37" spans="1:5">
      <c r="A37" s="6" t="s">
        <v>61</v>
      </c>
      <c r="B37" s="8" t="s">
        <v>62</v>
      </c>
      <c r="C37" s="5">
        <v>13079.46</v>
      </c>
      <c r="D37" s="5">
        <v>13079.46</v>
      </c>
      <c r="E37" s="5">
        <v>13079.46</v>
      </c>
    </row>
    <row r="38" spans="1:5">
      <c r="A38" s="6" t="s">
        <v>63</v>
      </c>
      <c r="B38" s="8" t="s">
        <v>64</v>
      </c>
      <c r="C38" s="5">
        <v>13079.46</v>
      </c>
      <c r="D38" s="5">
        <v>13079.46</v>
      </c>
      <c r="E38" s="5">
        <v>13079.46</v>
      </c>
    </row>
    <row r="39" spans="1:5">
      <c r="A39" s="6" t="s">
        <v>65</v>
      </c>
      <c r="B39" s="8" t="s">
        <v>66</v>
      </c>
      <c r="C39" s="5">
        <v>13079.46</v>
      </c>
      <c r="D39" s="5">
        <v>13079.46</v>
      </c>
      <c r="E39" s="5">
        <v>13079.46</v>
      </c>
    </row>
    <row r="40" spans="1:5">
      <c r="A40" s="6" t="s">
        <v>67</v>
      </c>
      <c r="B40" s="8" t="s">
        <v>68</v>
      </c>
      <c r="C40" s="5">
        <v>12115.75</v>
      </c>
      <c r="D40" s="5">
        <v>12115.75</v>
      </c>
      <c r="E40" s="5">
        <v>12115.75</v>
      </c>
    </row>
    <row r="41" spans="1:5">
      <c r="A41" s="6" t="s">
        <v>69</v>
      </c>
      <c r="B41" s="8" t="s">
        <v>70</v>
      </c>
      <c r="C41" s="5">
        <v>13079.46</v>
      </c>
      <c r="D41" s="5">
        <v>13079.46</v>
      </c>
      <c r="E41" s="5">
        <v>13079.46</v>
      </c>
    </row>
    <row r="42" spans="1:5" ht="28.9" customHeight="1">
      <c r="A42" s="6" t="s">
        <v>71</v>
      </c>
      <c r="B42" s="8" t="s">
        <v>72</v>
      </c>
      <c r="C42" s="5">
        <v>13099.78</v>
      </c>
      <c r="D42" s="5">
        <v>13099.75</v>
      </c>
      <c r="E42" s="5">
        <v>13099.75</v>
      </c>
    </row>
    <row r="43" spans="1:5">
      <c r="A43" s="6" t="s">
        <v>73</v>
      </c>
      <c r="B43" s="8" t="s">
        <v>74</v>
      </c>
      <c r="C43" s="5">
        <v>13099.78</v>
      </c>
      <c r="D43" s="5">
        <v>13099.75</v>
      </c>
      <c r="E43" s="5">
        <v>13099.75</v>
      </c>
    </row>
    <row r="44" spans="1:5">
      <c r="A44" s="6" t="s">
        <v>75</v>
      </c>
      <c r="B44" s="8" t="s">
        <v>76</v>
      </c>
      <c r="C44" s="5">
        <v>30722.55</v>
      </c>
      <c r="D44" s="5">
        <v>30722.55</v>
      </c>
      <c r="E44" s="5">
        <v>30722.55</v>
      </c>
    </row>
    <row r="45" spans="1:5">
      <c r="A45" s="6" t="s">
        <v>77</v>
      </c>
      <c r="B45" s="8" t="s">
        <v>78</v>
      </c>
      <c r="C45" s="5">
        <v>29347.55</v>
      </c>
      <c r="D45" s="5">
        <v>29347.55</v>
      </c>
      <c r="E45" s="5">
        <v>29347.55</v>
      </c>
    </row>
    <row r="46" spans="1:5" ht="30.75" customHeight="1" thickBot="1">
      <c r="A46" s="172" t="s">
        <v>79</v>
      </c>
      <c r="B46" s="173"/>
      <c r="C46" s="84">
        <f>SUBTOTAL(109,Tabla1[Julio])</f>
        <v>3064071.9799999991</v>
      </c>
      <c r="D46" s="84">
        <f>SUBTOTAL(109,Tabla1[Agosto])</f>
        <v>2584851.71</v>
      </c>
      <c r="E46" s="84">
        <f>SUBTOTAL(109,Tabla1[Septiembre])</f>
        <v>2301777.9109999994</v>
      </c>
    </row>
    <row r="48" spans="1:5">
      <c r="B48" s="174" t="s">
        <v>79</v>
      </c>
      <c r="C48" s="174"/>
      <c r="D48" s="18"/>
      <c r="E48" s="19">
        <f>+C46+D46+E46</f>
        <v>7950701.6009999989</v>
      </c>
    </row>
    <row r="49" spans="3:3">
      <c r="C49" s="20"/>
    </row>
    <row r="50" spans="3:3" ht="34.9" customHeight="1"/>
  </sheetData>
  <mergeCells count="3">
    <mergeCell ref="A2:E3"/>
    <mergeCell ref="A46:B46"/>
    <mergeCell ref="B48:C48"/>
  </mergeCells>
  <phoneticPr fontId="3" type="noConversion"/>
  <pageMargins left="0.25" right="0.25" top="0.75" bottom="0.75" header="0.3" footer="0.3"/>
  <pageSetup scale="42" fitToHeight="0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11.42578125"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8" tint="-0.249977111117893"/>
  </sheetPr>
  <dimension ref="A2:CB153"/>
  <sheetViews>
    <sheetView showGridLines="0" zoomScale="70" zoomScaleNormal="70" workbookViewId="0">
      <selection activeCell="J18" sqref="J18"/>
    </sheetView>
  </sheetViews>
  <sheetFormatPr defaultColWidth="24.28515625" defaultRowHeight="21"/>
  <cols>
    <col min="1" max="1" width="22.5703125" style="85" bestFit="1" customWidth="1"/>
    <col min="2" max="2" width="49.7109375" style="85" customWidth="1"/>
    <col min="3" max="3" width="26" style="85" customWidth="1"/>
    <col min="4" max="4" width="18.85546875" style="85" customWidth="1"/>
    <col min="5" max="5" width="26" style="85" customWidth="1"/>
    <col min="6" max="6" width="21.5703125" style="85" customWidth="1"/>
    <col min="7" max="7" width="26" style="85" customWidth="1"/>
    <col min="8" max="8" width="21.5703125" style="85" customWidth="1"/>
    <col min="9" max="80" width="24.28515625" style="86"/>
    <col min="81" max="16384" width="24.28515625" style="85"/>
  </cols>
  <sheetData>
    <row r="2" spans="1:80" ht="43.15" customHeight="1" thickBot="1">
      <c r="A2" s="175" t="s">
        <v>80</v>
      </c>
      <c r="B2" s="176"/>
      <c r="C2" s="176"/>
      <c r="D2" s="176"/>
      <c r="E2" s="176"/>
      <c r="F2" s="176"/>
      <c r="G2" s="176"/>
      <c r="H2" s="176"/>
    </row>
    <row r="3" spans="1:80" s="88" customFormat="1" ht="46.15" customHeight="1" thickBot="1">
      <c r="A3" s="118" t="s">
        <v>81</v>
      </c>
      <c r="B3" s="119" t="s">
        <v>82</v>
      </c>
      <c r="C3" s="120" t="s">
        <v>83</v>
      </c>
      <c r="D3" s="121" t="s">
        <v>84</v>
      </c>
      <c r="E3" s="122" t="s">
        <v>4</v>
      </c>
      <c r="F3" s="121" t="s">
        <v>85</v>
      </c>
      <c r="G3" s="122" t="s">
        <v>5</v>
      </c>
      <c r="H3" s="121" t="s">
        <v>86</v>
      </c>
      <c r="I3" s="87"/>
      <c r="J3" s="87"/>
      <c r="K3" s="87"/>
      <c r="L3" s="87"/>
      <c r="M3" s="87"/>
      <c r="N3" s="87"/>
      <c r="O3" s="87"/>
      <c r="P3" s="87"/>
      <c r="Q3" s="87"/>
      <c r="R3" s="87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</row>
    <row r="4" spans="1:80" s="92" customFormat="1" ht="61.5" customHeight="1">
      <c r="A4" s="89" t="s">
        <v>87</v>
      </c>
      <c r="B4" s="90" t="s">
        <v>88</v>
      </c>
      <c r="C4" s="95">
        <v>1386673.79</v>
      </c>
      <c r="D4" s="91"/>
      <c r="E4" s="95">
        <v>2414178.67</v>
      </c>
      <c r="F4" s="91"/>
      <c r="G4" s="95">
        <v>1197067.4099999999</v>
      </c>
      <c r="H4" s="91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7"/>
      <c r="Y4" s="87"/>
      <c r="Z4" s="87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</row>
    <row r="5" spans="1:80" s="96" customFormat="1">
      <c r="A5" s="93">
        <v>55180</v>
      </c>
      <c r="B5" s="94" t="s">
        <v>89</v>
      </c>
      <c r="C5" s="95">
        <v>46610</v>
      </c>
      <c r="D5" s="3">
        <v>371</v>
      </c>
      <c r="E5" s="95">
        <v>58715</v>
      </c>
      <c r="F5" s="3">
        <v>459</v>
      </c>
      <c r="G5" s="95">
        <v>79620</v>
      </c>
      <c r="H5" s="3">
        <v>611</v>
      </c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</row>
    <row r="6" spans="1:80" s="97" customFormat="1" ht="23.45">
      <c r="A6" s="123"/>
      <c r="B6" s="124" t="s">
        <v>19</v>
      </c>
      <c r="C6" s="125"/>
      <c r="D6" s="126"/>
      <c r="E6" s="125"/>
      <c r="F6" s="126"/>
      <c r="G6" s="125"/>
      <c r="H6" s="126"/>
      <c r="I6" s="86"/>
      <c r="J6" s="86"/>
      <c r="K6" s="86"/>
      <c r="L6" s="86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</row>
    <row r="7" spans="1:80" s="100" customFormat="1" ht="42">
      <c r="A7" s="98">
        <v>357230</v>
      </c>
      <c r="B7" s="99" t="s">
        <v>90</v>
      </c>
      <c r="C7" s="95">
        <v>117860</v>
      </c>
      <c r="D7" s="3">
        <v>857</v>
      </c>
      <c r="E7" s="95">
        <v>84165</v>
      </c>
      <c r="F7" s="3">
        <v>612</v>
      </c>
      <c r="G7" s="95">
        <v>84165</v>
      </c>
      <c r="H7" s="3">
        <v>612</v>
      </c>
      <c r="I7" s="86"/>
      <c r="J7" s="86"/>
      <c r="K7" s="86"/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6"/>
      <c r="AA7" s="86"/>
      <c r="AB7" s="86"/>
      <c r="AC7" s="86"/>
      <c r="AD7" s="86"/>
      <c r="AE7" s="86"/>
      <c r="AF7" s="86"/>
      <c r="AG7" s="86"/>
      <c r="AH7" s="86"/>
      <c r="AI7" s="86"/>
      <c r="AJ7" s="86"/>
      <c r="AK7" s="86"/>
      <c r="AL7" s="86"/>
      <c r="AM7" s="86"/>
      <c r="AN7" s="86"/>
      <c r="AO7" s="86"/>
      <c r="AP7" s="86"/>
      <c r="AQ7" s="86"/>
      <c r="AR7" s="86"/>
      <c r="AS7" s="86"/>
      <c r="AT7" s="86"/>
      <c r="AU7" s="86"/>
      <c r="AV7" s="86"/>
      <c r="AW7" s="86"/>
      <c r="AX7" s="86"/>
      <c r="AY7" s="86"/>
      <c r="AZ7" s="86"/>
      <c r="BA7" s="86"/>
      <c r="BB7" s="86"/>
      <c r="BC7" s="86"/>
      <c r="BD7" s="86"/>
      <c r="BE7" s="86"/>
      <c r="BF7" s="86"/>
      <c r="BG7" s="86"/>
      <c r="BH7" s="86"/>
      <c r="BI7" s="86"/>
      <c r="BJ7" s="86"/>
      <c r="BK7" s="86"/>
      <c r="BL7" s="86"/>
      <c r="BM7" s="86"/>
      <c r="BN7" s="86"/>
      <c r="BO7" s="86"/>
      <c r="BP7" s="86"/>
      <c r="BQ7" s="86"/>
      <c r="BR7" s="86"/>
      <c r="BS7" s="86"/>
      <c r="BT7" s="86"/>
      <c r="BU7" s="86"/>
      <c r="BV7" s="86"/>
      <c r="BW7" s="86"/>
      <c r="BX7" s="86"/>
      <c r="BY7" s="86"/>
      <c r="BZ7" s="86"/>
      <c r="CA7" s="86"/>
      <c r="CB7" s="86"/>
    </row>
    <row r="8" spans="1:80" s="100" customFormat="1" ht="42">
      <c r="A8" s="101">
        <v>3506</v>
      </c>
      <c r="B8" s="99" t="s">
        <v>91</v>
      </c>
      <c r="C8" s="95">
        <v>514225</v>
      </c>
      <c r="D8" s="3">
        <v>3040</v>
      </c>
      <c r="E8" s="95">
        <v>436105</v>
      </c>
      <c r="F8" s="3">
        <v>2880</v>
      </c>
      <c r="G8" s="95">
        <v>609260</v>
      </c>
      <c r="H8" s="3">
        <v>2960</v>
      </c>
      <c r="I8" s="86"/>
      <c r="J8" s="86"/>
      <c r="K8" s="86"/>
      <c r="L8" s="86"/>
      <c r="M8" s="86"/>
      <c r="N8" s="86"/>
      <c r="O8" s="86"/>
      <c r="P8" s="86"/>
      <c r="Q8" s="86"/>
      <c r="R8" s="86"/>
      <c r="S8" s="86"/>
      <c r="T8" s="86"/>
      <c r="U8" s="86"/>
      <c r="V8" s="86"/>
      <c r="W8" s="86"/>
      <c r="X8" s="86"/>
      <c r="Y8" s="86"/>
      <c r="Z8" s="86"/>
      <c r="AA8" s="86"/>
      <c r="AB8" s="86"/>
      <c r="AC8" s="86"/>
      <c r="AD8" s="86"/>
      <c r="AE8" s="86"/>
      <c r="AF8" s="86"/>
      <c r="AG8" s="86"/>
      <c r="AH8" s="86"/>
      <c r="AI8" s="86"/>
      <c r="AJ8" s="86"/>
      <c r="AK8" s="86"/>
      <c r="AL8" s="86"/>
      <c r="AM8" s="86"/>
      <c r="AN8" s="86"/>
      <c r="AO8" s="86"/>
      <c r="AP8" s="86"/>
      <c r="AQ8" s="86"/>
      <c r="AR8" s="86"/>
      <c r="AS8" s="86"/>
      <c r="AT8" s="86"/>
      <c r="AU8" s="86"/>
      <c r="AV8" s="86"/>
      <c r="AW8" s="86"/>
      <c r="AX8" s="86"/>
      <c r="AY8" s="86"/>
      <c r="AZ8" s="86"/>
      <c r="BA8" s="86"/>
      <c r="BB8" s="86"/>
      <c r="BC8" s="86"/>
      <c r="BD8" s="86"/>
      <c r="BE8" s="86"/>
      <c r="BF8" s="86"/>
      <c r="BG8" s="86"/>
      <c r="BH8" s="86"/>
      <c r="BI8" s="86"/>
      <c r="BJ8" s="86"/>
      <c r="BK8" s="86"/>
      <c r="BL8" s="86"/>
      <c r="BM8" s="86"/>
      <c r="BN8" s="86"/>
      <c r="BO8" s="86"/>
      <c r="BP8" s="86"/>
      <c r="BQ8" s="86"/>
      <c r="BR8" s="86"/>
      <c r="BS8" s="86"/>
      <c r="BT8" s="86"/>
      <c r="BU8" s="86"/>
      <c r="BV8" s="86"/>
      <c r="BW8" s="86"/>
      <c r="BX8" s="86"/>
      <c r="BY8" s="86"/>
      <c r="BZ8" s="86"/>
      <c r="CA8" s="86"/>
      <c r="CB8" s="86"/>
    </row>
    <row r="9" spans="1:80" s="100" customFormat="1">
      <c r="A9" s="98">
        <v>551209</v>
      </c>
      <c r="B9" s="99" t="s">
        <v>92</v>
      </c>
      <c r="C9" s="95">
        <v>827230</v>
      </c>
      <c r="D9" s="3">
        <v>6487</v>
      </c>
      <c r="E9" s="95">
        <v>833315</v>
      </c>
      <c r="F9" s="3">
        <v>6405</v>
      </c>
      <c r="G9" s="95">
        <v>855965</v>
      </c>
      <c r="H9" s="3">
        <v>6895</v>
      </c>
      <c r="I9" s="86"/>
      <c r="J9" s="86"/>
      <c r="K9" s="86"/>
      <c r="L9" s="86"/>
      <c r="M9" s="86"/>
      <c r="N9" s="86"/>
      <c r="O9" s="86"/>
      <c r="P9" s="86"/>
      <c r="Q9" s="86"/>
      <c r="R9" s="86"/>
      <c r="S9" s="86"/>
      <c r="T9" s="86"/>
      <c r="U9" s="86"/>
      <c r="V9" s="86"/>
      <c r="W9" s="86"/>
      <c r="X9" s="86"/>
      <c r="Y9" s="86"/>
      <c r="Z9" s="86"/>
      <c r="AA9" s="86"/>
      <c r="AB9" s="86"/>
      <c r="AC9" s="86"/>
      <c r="AD9" s="86"/>
      <c r="AE9" s="86"/>
      <c r="AF9" s="86"/>
      <c r="AG9" s="86"/>
      <c r="AH9" s="86"/>
      <c r="AI9" s="86"/>
      <c r="AJ9" s="86"/>
      <c r="AK9" s="86"/>
      <c r="AL9" s="86"/>
      <c r="AM9" s="86"/>
      <c r="AN9" s="86"/>
      <c r="AO9" s="86"/>
      <c r="AP9" s="86"/>
      <c r="AQ9" s="86"/>
      <c r="AR9" s="86"/>
      <c r="AS9" s="86"/>
      <c r="AT9" s="86"/>
      <c r="AU9" s="86"/>
      <c r="AV9" s="86"/>
      <c r="AW9" s="86"/>
      <c r="AX9" s="86"/>
      <c r="AY9" s="86"/>
      <c r="AZ9" s="86"/>
      <c r="BA9" s="86"/>
      <c r="BB9" s="86"/>
      <c r="BC9" s="86"/>
      <c r="BD9" s="86"/>
      <c r="BE9" s="86"/>
      <c r="BF9" s="86"/>
      <c r="BG9" s="86"/>
      <c r="BH9" s="86"/>
      <c r="BI9" s="86"/>
      <c r="BJ9" s="86"/>
      <c r="BK9" s="86"/>
      <c r="BL9" s="86"/>
      <c r="BM9" s="86"/>
      <c r="BN9" s="86"/>
      <c r="BO9" s="86"/>
      <c r="BP9" s="86"/>
      <c r="BQ9" s="86"/>
      <c r="BR9" s="86"/>
      <c r="BS9" s="86"/>
      <c r="BT9" s="86"/>
      <c r="BU9" s="86"/>
      <c r="BV9" s="86"/>
      <c r="BW9" s="86"/>
      <c r="BX9" s="86"/>
      <c r="BY9" s="86"/>
      <c r="BZ9" s="86"/>
      <c r="CA9" s="86"/>
      <c r="CB9" s="86"/>
    </row>
    <row r="10" spans="1:80" s="100" customFormat="1" ht="42">
      <c r="A10" s="98">
        <v>551143</v>
      </c>
      <c r="B10" s="99" t="s">
        <v>93</v>
      </c>
      <c r="C10" s="102">
        <v>193220</v>
      </c>
      <c r="D10" s="3">
        <v>1405</v>
      </c>
      <c r="E10" s="102">
        <v>205600</v>
      </c>
      <c r="F10" s="3">
        <v>1495</v>
      </c>
      <c r="G10" s="102">
        <v>177955</v>
      </c>
      <c r="H10" s="3">
        <v>1294</v>
      </c>
      <c r="I10" s="86"/>
      <c r="J10" s="86"/>
      <c r="K10" s="86"/>
      <c r="L10" s="86"/>
      <c r="M10" s="86"/>
      <c r="N10" s="86"/>
      <c r="O10" s="86"/>
      <c r="P10" s="86"/>
      <c r="Q10" s="86"/>
      <c r="R10" s="86"/>
      <c r="S10" s="86"/>
      <c r="T10" s="86"/>
      <c r="U10" s="86"/>
      <c r="V10" s="86"/>
      <c r="W10" s="86"/>
      <c r="X10" s="86"/>
      <c r="Y10" s="86"/>
      <c r="Z10" s="86"/>
      <c r="AA10" s="86"/>
      <c r="AB10" s="86"/>
      <c r="AC10" s="86"/>
      <c r="AD10" s="86"/>
      <c r="AE10" s="86"/>
      <c r="AF10" s="86"/>
      <c r="AG10" s="86"/>
      <c r="AH10" s="86"/>
      <c r="AI10" s="86"/>
      <c r="AJ10" s="86"/>
      <c r="AK10" s="86"/>
      <c r="AL10" s="86"/>
      <c r="AM10" s="86"/>
      <c r="AN10" s="86"/>
      <c r="AO10" s="86"/>
      <c r="AP10" s="86"/>
      <c r="AQ10" s="86"/>
      <c r="AR10" s="86"/>
      <c r="AS10" s="86"/>
      <c r="AT10" s="86"/>
      <c r="AU10" s="86"/>
      <c r="AV10" s="86"/>
      <c r="AW10" s="86"/>
      <c r="AX10" s="86"/>
      <c r="AY10" s="86"/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6"/>
      <c r="BL10" s="86"/>
      <c r="BM10" s="86"/>
      <c r="BN10" s="86"/>
      <c r="BO10" s="86"/>
      <c r="BP10" s="86"/>
      <c r="BQ10" s="86"/>
      <c r="BR10" s="86"/>
      <c r="BS10" s="86"/>
      <c r="BT10" s="86"/>
      <c r="BU10" s="86"/>
      <c r="BV10" s="86"/>
      <c r="BW10" s="86"/>
      <c r="BX10" s="86"/>
      <c r="BY10" s="86"/>
      <c r="BZ10" s="86"/>
      <c r="CA10" s="86"/>
      <c r="CB10" s="86"/>
    </row>
    <row r="11" spans="1:80" s="100" customFormat="1">
      <c r="A11" s="98">
        <v>2094886</v>
      </c>
      <c r="B11" s="103" t="s">
        <v>94</v>
      </c>
      <c r="C11" s="102">
        <v>47995</v>
      </c>
      <c r="D11" s="3">
        <v>349</v>
      </c>
      <c r="E11" s="102">
        <v>47860</v>
      </c>
      <c r="F11" s="3">
        <v>348</v>
      </c>
      <c r="G11" s="102">
        <v>49370</v>
      </c>
      <c r="H11" s="3">
        <v>359</v>
      </c>
      <c r="I11" s="86"/>
      <c r="J11" s="86"/>
      <c r="K11" s="86"/>
      <c r="L11" s="86"/>
      <c r="M11" s="86"/>
      <c r="N11" s="86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86"/>
      <c r="AB11" s="86"/>
      <c r="AC11" s="86"/>
      <c r="AD11" s="86"/>
      <c r="AE11" s="86"/>
      <c r="AF11" s="86"/>
      <c r="AG11" s="86"/>
      <c r="AH11" s="86"/>
      <c r="AI11" s="86"/>
      <c r="AJ11" s="86"/>
      <c r="AK11" s="86"/>
      <c r="AL11" s="86"/>
      <c r="AM11" s="86"/>
      <c r="AN11" s="86"/>
      <c r="AO11" s="86"/>
      <c r="AP11" s="86"/>
      <c r="AQ11" s="86"/>
      <c r="AR11" s="86"/>
      <c r="AS11" s="86"/>
      <c r="AT11" s="86"/>
      <c r="AU11" s="86"/>
      <c r="AV11" s="86"/>
      <c r="AW11" s="86"/>
      <c r="AX11" s="86"/>
      <c r="AY11" s="86"/>
      <c r="AZ11" s="86"/>
      <c r="BA11" s="86"/>
      <c r="BB11" s="86"/>
      <c r="BC11" s="86"/>
      <c r="BD11" s="86"/>
      <c r="BE11" s="86"/>
      <c r="BF11" s="86"/>
      <c r="BG11" s="86"/>
      <c r="BH11" s="86"/>
      <c r="BI11" s="86"/>
      <c r="BJ11" s="86"/>
      <c r="BK11" s="86"/>
      <c r="BL11" s="86"/>
      <c r="BM11" s="86"/>
      <c r="BN11" s="86"/>
      <c r="BO11" s="86"/>
      <c r="BP11" s="86"/>
      <c r="BQ11" s="86"/>
      <c r="BR11" s="86"/>
      <c r="BS11" s="86"/>
      <c r="BT11" s="86"/>
      <c r="BU11" s="86"/>
      <c r="BV11" s="86"/>
      <c r="BW11" s="86"/>
      <c r="BX11" s="86"/>
      <c r="BY11" s="86"/>
      <c r="BZ11" s="86"/>
      <c r="CA11" s="86"/>
      <c r="CB11" s="86"/>
    </row>
    <row r="12" spans="1:80" s="100" customFormat="1">
      <c r="A12" s="98">
        <v>904946</v>
      </c>
      <c r="B12" s="99" t="s">
        <v>95</v>
      </c>
      <c r="C12" s="102">
        <v>5420</v>
      </c>
      <c r="D12" s="3">
        <v>0</v>
      </c>
      <c r="E12" s="102">
        <v>5420</v>
      </c>
      <c r="F12" s="3">
        <v>0</v>
      </c>
      <c r="G12" s="102">
        <v>5420</v>
      </c>
      <c r="H12" s="3">
        <v>0</v>
      </c>
      <c r="I12" s="86"/>
      <c r="J12" s="86"/>
      <c r="K12" s="86"/>
      <c r="L12" s="86"/>
      <c r="M12" s="86"/>
      <c r="N12" s="86"/>
      <c r="O12" s="86"/>
      <c r="P12" s="86"/>
      <c r="Q12" s="86"/>
      <c r="R12" s="86"/>
      <c r="S12" s="86"/>
      <c r="T12" s="86"/>
      <c r="U12" s="86"/>
      <c r="V12" s="86"/>
      <c r="W12" s="86"/>
      <c r="X12" s="86"/>
      <c r="Y12" s="86"/>
      <c r="Z12" s="86"/>
      <c r="AA12" s="86"/>
      <c r="AB12" s="86"/>
      <c r="AC12" s="86"/>
      <c r="AD12" s="86"/>
      <c r="AE12" s="86"/>
      <c r="AF12" s="86"/>
      <c r="AG12" s="86"/>
      <c r="AH12" s="86"/>
      <c r="AI12" s="86"/>
      <c r="AJ12" s="86"/>
      <c r="AK12" s="86"/>
      <c r="AL12" s="86"/>
      <c r="AM12" s="86"/>
      <c r="AN12" s="86"/>
      <c r="AO12" s="86"/>
      <c r="AP12" s="86"/>
      <c r="AQ12" s="86"/>
      <c r="AR12" s="86"/>
      <c r="AS12" s="86"/>
      <c r="AT12" s="86"/>
      <c r="AU12" s="86"/>
      <c r="AV12" s="86"/>
      <c r="AW12" s="86"/>
      <c r="AX12" s="86"/>
      <c r="AY12" s="86"/>
      <c r="AZ12" s="86"/>
      <c r="BA12" s="86"/>
      <c r="BB12" s="86"/>
      <c r="BC12" s="86"/>
      <c r="BD12" s="86"/>
      <c r="BE12" s="86"/>
      <c r="BF12" s="86"/>
      <c r="BG12" s="86"/>
      <c r="BH12" s="86"/>
      <c r="BI12" s="86"/>
      <c r="BJ12" s="86"/>
      <c r="BK12" s="86"/>
      <c r="BL12" s="86"/>
      <c r="BM12" s="86"/>
      <c r="BN12" s="86"/>
      <c r="BO12" s="86"/>
      <c r="BP12" s="86"/>
      <c r="BQ12" s="86"/>
      <c r="BR12" s="86"/>
      <c r="BS12" s="86"/>
      <c r="BT12" s="86"/>
      <c r="BU12" s="86"/>
      <c r="BV12" s="86"/>
      <c r="BW12" s="86"/>
      <c r="BX12" s="86"/>
      <c r="BY12" s="86"/>
      <c r="BZ12" s="86"/>
      <c r="CA12" s="86"/>
      <c r="CB12" s="86"/>
    </row>
    <row r="13" spans="1:80" s="100" customFormat="1">
      <c r="A13" s="98">
        <v>2434994</v>
      </c>
      <c r="B13" s="103" t="s">
        <v>96</v>
      </c>
      <c r="C13" s="95">
        <v>31905</v>
      </c>
      <c r="D13" s="3">
        <v>232</v>
      </c>
      <c r="E13" s="95">
        <v>34930</v>
      </c>
      <c r="F13" s="3">
        <v>254</v>
      </c>
      <c r="G13" s="95">
        <v>34380</v>
      </c>
      <c r="H13" s="3">
        <v>250</v>
      </c>
      <c r="I13" s="86"/>
      <c r="J13" s="86"/>
      <c r="K13" s="86"/>
      <c r="L13" s="86"/>
      <c r="M13" s="86"/>
      <c r="N13" s="86"/>
      <c r="O13" s="86"/>
      <c r="P13" s="86"/>
      <c r="Q13" s="86"/>
      <c r="R13" s="86"/>
      <c r="S13" s="86"/>
      <c r="T13" s="86"/>
      <c r="U13" s="86"/>
      <c r="V13" s="86"/>
      <c r="W13" s="86"/>
      <c r="X13" s="86"/>
      <c r="Y13" s="86"/>
      <c r="Z13" s="86"/>
      <c r="AA13" s="86"/>
      <c r="AB13" s="86"/>
      <c r="AC13" s="86"/>
      <c r="AD13" s="86"/>
      <c r="AE13" s="86"/>
      <c r="AF13" s="86"/>
      <c r="AG13" s="86"/>
      <c r="AH13" s="86"/>
      <c r="AI13" s="86"/>
      <c r="AJ13" s="86"/>
      <c r="AK13" s="86"/>
      <c r="AL13" s="86"/>
      <c r="AM13" s="86"/>
      <c r="AN13" s="86"/>
      <c r="AO13" s="86"/>
      <c r="AP13" s="86"/>
      <c r="AQ13" s="86"/>
      <c r="AR13" s="86"/>
      <c r="AS13" s="86"/>
      <c r="AT13" s="86"/>
      <c r="AU13" s="86"/>
      <c r="AV13" s="86"/>
      <c r="AW13" s="86"/>
      <c r="AX13" s="86"/>
      <c r="AY13" s="86"/>
      <c r="AZ13" s="86"/>
      <c r="BA13" s="86"/>
      <c r="BB13" s="86"/>
      <c r="BC13" s="86"/>
      <c r="BD13" s="86"/>
      <c r="BE13" s="86"/>
      <c r="BF13" s="86"/>
      <c r="BG13" s="86"/>
      <c r="BH13" s="86"/>
      <c r="BI13" s="86"/>
      <c r="BJ13" s="86"/>
      <c r="BK13" s="86"/>
      <c r="BL13" s="86"/>
      <c r="BM13" s="86"/>
      <c r="BN13" s="86"/>
      <c r="BO13" s="86"/>
      <c r="BP13" s="86"/>
      <c r="BQ13" s="86"/>
      <c r="BR13" s="86"/>
      <c r="BS13" s="86"/>
      <c r="BT13" s="86"/>
      <c r="BU13" s="86"/>
      <c r="BV13" s="86"/>
      <c r="BW13" s="86"/>
      <c r="BX13" s="86"/>
      <c r="BY13" s="86"/>
      <c r="BZ13" s="86"/>
      <c r="CA13" s="86"/>
      <c r="CB13" s="86"/>
    </row>
    <row r="14" spans="1:80" s="97" customFormat="1" ht="23.45">
      <c r="A14" s="127"/>
      <c r="B14" s="83" t="s">
        <v>36</v>
      </c>
      <c r="C14" s="125"/>
      <c r="D14" s="127"/>
      <c r="E14" s="125"/>
      <c r="F14" s="127"/>
      <c r="G14" s="125"/>
      <c r="H14" s="127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86"/>
      <c r="AX14" s="86"/>
      <c r="AY14" s="86"/>
      <c r="AZ14" s="86"/>
      <c r="BA14" s="86"/>
      <c r="BB14" s="86"/>
      <c r="BC14" s="86"/>
      <c r="BD14" s="86"/>
      <c r="BE14" s="86"/>
      <c r="BF14" s="86"/>
      <c r="BG14" s="86"/>
      <c r="BH14" s="86"/>
      <c r="BI14" s="86"/>
      <c r="BJ14" s="86"/>
      <c r="BK14" s="86"/>
      <c r="BL14" s="86"/>
      <c r="BM14" s="86"/>
      <c r="BN14" s="86"/>
      <c r="BO14" s="86"/>
      <c r="BP14" s="86"/>
      <c r="BQ14" s="86"/>
      <c r="BR14" s="86"/>
      <c r="BS14" s="86"/>
      <c r="BT14" s="86"/>
      <c r="BU14" s="86"/>
      <c r="BV14" s="86"/>
      <c r="BW14" s="86"/>
      <c r="BX14" s="86"/>
      <c r="BY14" s="86"/>
      <c r="BZ14" s="86"/>
      <c r="CA14" s="86"/>
      <c r="CB14" s="86"/>
    </row>
    <row r="15" spans="1:80" s="100" customFormat="1">
      <c r="A15" s="104">
        <v>53599</v>
      </c>
      <c r="B15" s="105" t="s">
        <v>97</v>
      </c>
      <c r="C15" s="102">
        <v>23380</v>
      </c>
      <c r="D15" s="104">
        <v>170</v>
      </c>
      <c r="E15" s="102">
        <v>28190</v>
      </c>
      <c r="F15" s="3">
        <v>205</v>
      </c>
      <c r="G15" s="102">
        <v>23380</v>
      </c>
      <c r="H15" s="3">
        <v>221</v>
      </c>
      <c r="I15" s="86"/>
      <c r="J15" s="86"/>
      <c r="K15" s="86"/>
      <c r="L15" s="86"/>
      <c r="M15" s="86"/>
      <c r="N15" s="86"/>
      <c r="O15" s="86"/>
      <c r="P15" s="86"/>
      <c r="Q15" s="86"/>
      <c r="R15" s="86"/>
      <c r="S15" s="86"/>
      <c r="T15" s="86"/>
      <c r="U15" s="86"/>
      <c r="V15" s="86"/>
      <c r="W15" s="86"/>
      <c r="X15" s="86"/>
      <c r="Y15" s="86"/>
      <c r="Z15" s="86"/>
      <c r="AA15" s="86"/>
      <c r="AB15" s="86"/>
      <c r="AC15" s="86"/>
      <c r="AD15" s="86"/>
      <c r="AE15" s="86"/>
      <c r="AF15" s="86"/>
      <c r="AG15" s="86"/>
      <c r="AH15" s="86"/>
      <c r="AI15" s="86"/>
      <c r="AJ15" s="86"/>
      <c r="AK15" s="86"/>
      <c r="AL15" s="86"/>
      <c r="AM15" s="86"/>
      <c r="AN15" s="86"/>
      <c r="AO15" s="86"/>
      <c r="AP15" s="86"/>
      <c r="AQ15" s="86"/>
      <c r="AR15" s="86"/>
      <c r="AS15" s="86"/>
      <c r="AT15" s="86"/>
      <c r="AU15" s="86"/>
      <c r="AV15" s="86"/>
      <c r="AW15" s="86"/>
      <c r="AX15" s="86"/>
      <c r="AY15" s="86"/>
      <c r="AZ15" s="86"/>
      <c r="BA15" s="86"/>
      <c r="BB15" s="86"/>
      <c r="BC15" s="86"/>
      <c r="BD15" s="86"/>
      <c r="BE15" s="86"/>
      <c r="BF15" s="86"/>
      <c r="BG15" s="86"/>
      <c r="BH15" s="86"/>
      <c r="BI15" s="86"/>
      <c r="BJ15" s="86"/>
      <c r="BK15" s="86"/>
      <c r="BL15" s="86"/>
      <c r="BM15" s="86"/>
      <c r="BN15" s="86"/>
      <c r="BO15" s="86"/>
      <c r="BP15" s="86"/>
      <c r="BQ15" s="86"/>
      <c r="BR15" s="86"/>
      <c r="BS15" s="86"/>
      <c r="BT15" s="86"/>
      <c r="BU15" s="86"/>
      <c r="BV15" s="86"/>
      <c r="BW15" s="86"/>
      <c r="BX15" s="86"/>
      <c r="BY15" s="86"/>
      <c r="BZ15" s="86"/>
      <c r="CA15" s="86"/>
      <c r="CB15" s="86"/>
    </row>
    <row r="16" spans="1:80" s="100" customFormat="1">
      <c r="A16" s="104">
        <v>54007</v>
      </c>
      <c r="B16" s="105" t="s">
        <v>98</v>
      </c>
      <c r="C16" s="102">
        <v>154300</v>
      </c>
      <c r="D16" s="3">
        <v>1122</v>
      </c>
      <c r="E16" s="95">
        <v>151825</v>
      </c>
      <c r="F16" s="3">
        <v>1104</v>
      </c>
      <c r="G16" s="95">
        <v>148800</v>
      </c>
      <c r="H16" s="3">
        <v>1082</v>
      </c>
      <c r="I16" s="86"/>
      <c r="J16" s="86"/>
      <c r="K16" s="86"/>
      <c r="L16" s="86"/>
      <c r="M16" s="86"/>
      <c r="N16" s="86"/>
      <c r="O16" s="86"/>
      <c r="P16" s="86"/>
      <c r="Q16" s="86"/>
      <c r="R16" s="86"/>
      <c r="S16" s="86"/>
      <c r="T16" s="86"/>
      <c r="U16" s="86"/>
      <c r="V16" s="86"/>
      <c r="W16" s="86"/>
      <c r="X16" s="86"/>
      <c r="Y16" s="86"/>
      <c r="Z16" s="86"/>
      <c r="AA16" s="86"/>
      <c r="AB16" s="86"/>
      <c r="AC16" s="86"/>
      <c r="AD16" s="86"/>
      <c r="AE16" s="86"/>
      <c r="AF16" s="86"/>
      <c r="AG16" s="86"/>
      <c r="AH16" s="86"/>
      <c r="AI16" s="86"/>
      <c r="AJ16" s="86"/>
      <c r="AK16" s="86"/>
      <c r="AL16" s="86"/>
      <c r="AM16" s="86"/>
      <c r="AN16" s="86"/>
      <c r="AO16" s="86"/>
      <c r="AP16" s="86"/>
      <c r="AQ16" s="86"/>
      <c r="AR16" s="86"/>
      <c r="AS16" s="86"/>
      <c r="AT16" s="86"/>
      <c r="AU16" s="86"/>
      <c r="AV16" s="86"/>
      <c r="AW16" s="86"/>
      <c r="AX16" s="86"/>
      <c r="AY16" s="86"/>
      <c r="AZ16" s="86"/>
      <c r="BA16" s="86"/>
      <c r="BB16" s="86"/>
      <c r="BC16" s="86"/>
      <c r="BD16" s="86"/>
      <c r="BE16" s="86"/>
      <c r="BF16" s="86"/>
      <c r="BG16" s="86"/>
      <c r="BH16" s="86"/>
      <c r="BI16" s="86"/>
      <c r="BJ16" s="86"/>
      <c r="BK16" s="86"/>
      <c r="BL16" s="86"/>
      <c r="BM16" s="86"/>
      <c r="BN16" s="86"/>
      <c r="BO16" s="86"/>
      <c r="BP16" s="86"/>
      <c r="BQ16" s="86"/>
      <c r="BR16" s="86"/>
      <c r="BS16" s="86"/>
      <c r="BT16" s="86"/>
      <c r="BU16" s="86"/>
      <c r="BV16" s="86"/>
      <c r="BW16" s="86"/>
      <c r="BX16" s="86"/>
      <c r="BY16" s="86"/>
      <c r="BZ16" s="86"/>
      <c r="CA16" s="86"/>
      <c r="CB16" s="86"/>
    </row>
    <row r="17" spans="1:80" s="97" customFormat="1" ht="23.45">
      <c r="A17" s="128"/>
      <c r="B17" s="124" t="s">
        <v>99</v>
      </c>
      <c r="C17" s="125"/>
      <c r="D17" s="126"/>
      <c r="E17" s="125"/>
      <c r="F17" s="125"/>
      <c r="G17" s="125"/>
      <c r="H17" s="125"/>
      <c r="I17" s="86"/>
      <c r="J17" s="86"/>
      <c r="K17" s="86"/>
      <c r="L17" s="86"/>
      <c r="M17" s="86"/>
      <c r="N17" s="86"/>
      <c r="O17" s="86"/>
      <c r="P17" s="86"/>
      <c r="Q17" s="86"/>
      <c r="R17" s="86"/>
      <c r="S17" s="86"/>
      <c r="T17" s="86"/>
      <c r="U17" s="86"/>
      <c r="V17" s="86"/>
      <c r="W17" s="86"/>
      <c r="X17" s="86"/>
      <c r="Y17" s="86"/>
      <c r="Z17" s="86"/>
      <c r="AA17" s="86"/>
      <c r="AB17" s="86"/>
      <c r="AC17" s="86"/>
      <c r="AD17" s="86"/>
      <c r="AE17" s="86"/>
      <c r="AF17" s="86"/>
      <c r="AG17" s="86"/>
      <c r="AH17" s="86"/>
      <c r="AI17" s="86"/>
      <c r="AJ17" s="86"/>
      <c r="AK17" s="86"/>
      <c r="AL17" s="86"/>
      <c r="AM17" s="86"/>
      <c r="AN17" s="86"/>
      <c r="AO17" s="86"/>
      <c r="AP17" s="86"/>
      <c r="AQ17" s="86"/>
      <c r="AR17" s="86"/>
      <c r="AS17" s="86"/>
      <c r="AT17" s="86"/>
      <c r="AU17" s="86"/>
      <c r="AV17" s="86"/>
      <c r="AW17" s="86"/>
      <c r="AX17" s="86"/>
      <c r="AY17" s="86"/>
      <c r="AZ17" s="86"/>
      <c r="BA17" s="86"/>
      <c r="BB17" s="86"/>
      <c r="BC17" s="86"/>
      <c r="BD17" s="86"/>
      <c r="BE17" s="86"/>
      <c r="BF17" s="86"/>
      <c r="BG17" s="86"/>
      <c r="BH17" s="86"/>
      <c r="BI17" s="86"/>
      <c r="BJ17" s="86"/>
      <c r="BK17" s="86"/>
      <c r="BL17" s="86"/>
      <c r="BM17" s="86"/>
      <c r="BN17" s="86"/>
      <c r="BO17" s="86"/>
      <c r="BP17" s="86"/>
      <c r="BQ17" s="86"/>
      <c r="BR17" s="86"/>
      <c r="BS17" s="86"/>
      <c r="BT17" s="86"/>
      <c r="BU17" s="86"/>
      <c r="BV17" s="86"/>
      <c r="BW17" s="86"/>
      <c r="BX17" s="86"/>
      <c r="BY17" s="86"/>
      <c r="BZ17" s="86"/>
      <c r="CA17" s="86"/>
      <c r="CB17" s="86"/>
    </row>
    <row r="18" spans="1:80" s="100" customFormat="1">
      <c r="A18" s="106">
        <v>435082</v>
      </c>
      <c r="B18" s="107" t="s">
        <v>100</v>
      </c>
      <c r="C18" s="102">
        <v>249520</v>
      </c>
      <c r="D18" s="104">
        <v>1857</v>
      </c>
      <c r="E18" s="102">
        <v>265540</v>
      </c>
      <c r="F18" s="3">
        <v>2282</v>
      </c>
      <c r="G18" s="102">
        <v>305825</v>
      </c>
      <c r="H18" s="3">
        <v>2282</v>
      </c>
      <c r="I18" s="86"/>
      <c r="J18" s="86"/>
      <c r="K18" s="86"/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6"/>
      <c r="AK18" s="86"/>
      <c r="AL18" s="86"/>
      <c r="AM18" s="86"/>
      <c r="AN18" s="86"/>
      <c r="AO18" s="86"/>
      <c r="AP18" s="86"/>
      <c r="AQ18" s="86"/>
      <c r="AR18" s="86"/>
      <c r="AS18" s="86"/>
      <c r="AT18" s="86"/>
      <c r="AU18" s="86"/>
      <c r="AV18" s="86"/>
      <c r="AW18" s="86"/>
      <c r="AX18" s="86"/>
      <c r="AY18" s="86"/>
      <c r="AZ18" s="86"/>
      <c r="BA18" s="86"/>
      <c r="BB18" s="86"/>
      <c r="BC18" s="86"/>
      <c r="BD18" s="86"/>
      <c r="BE18" s="86"/>
      <c r="BF18" s="86"/>
      <c r="BG18" s="86"/>
      <c r="BH18" s="86"/>
      <c r="BI18" s="86"/>
      <c r="BJ18" s="86"/>
      <c r="BK18" s="86"/>
      <c r="BL18" s="86"/>
      <c r="BM18" s="86"/>
      <c r="BN18" s="86"/>
      <c r="BO18" s="86"/>
      <c r="BP18" s="86"/>
      <c r="BQ18" s="86"/>
      <c r="BR18" s="86"/>
      <c r="BS18" s="86"/>
      <c r="BT18" s="86"/>
      <c r="BU18" s="86"/>
      <c r="BV18" s="86"/>
      <c r="BW18" s="86"/>
      <c r="BX18" s="86"/>
      <c r="BY18" s="86"/>
      <c r="BZ18" s="86"/>
      <c r="CA18" s="86"/>
      <c r="CB18" s="86"/>
    </row>
    <row r="19" spans="1:80" s="96" customFormat="1">
      <c r="A19" s="106">
        <v>28153213</v>
      </c>
      <c r="B19" s="103" t="s">
        <v>101</v>
      </c>
      <c r="C19" s="102">
        <v>11140</v>
      </c>
      <c r="D19" s="3">
        <v>71</v>
      </c>
      <c r="E19" s="95">
        <v>11535</v>
      </c>
      <c r="F19" s="3">
        <v>74</v>
      </c>
      <c r="G19" s="95">
        <v>8210</v>
      </c>
      <c r="H19" s="3">
        <v>62</v>
      </c>
      <c r="I19" s="86"/>
      <c r="J19" s="86"/>
      <c r="K19" s="86"/>
      <c r="L19" s="86"/>
      <c r="M19" s="86"/>
      <c r="N19" s="86"/>
      <c r="O19" s="86"/>
      <c r="P19" s="86"/>
      <c r="Q19" s="86"/>
      <c r="R19" s="86"/>
      <c r="S19" s="86"/>
      <c r="T19" s="86"/>
      <c r="U19" s="86"/>
      <c r="V19" s="86"/>
      <c r="W19" s="86"/>
      <c r="X19" s="86"/>
      <c r="Y19" s="86"/>
      <c r="Z19" s="86"/>
      <c r="AA19" s="86"/>
      <c r="AB19" s="86"/>
      <c r="AC19" s="86"/>
      <c r="AD19" s="86"/>
      <c r="AE19" s="86"/>
      <c r="AF19" s="86"/>
      <c r="AG19" s="86"/>
      <c r="AH19" s="86"/>
      <c r="AI19" s="86"/>
      <c r="AJ19" s="86"/>
      <c r="AK19" s="86"/>
      <c r="AL19" s="86"/>
      <c r="AM19" s="86"/>
      <c r="AN19" s="86"/>
      <c r="AO19" s="86"/>
      <c r="AP19" s="86"/>
      <c r="AQ19" s="86"/>
      <c r="AR19" s="86"/>
      <c r="AS19" s="86"/>
      <c r="AT19" s="86"/>
      <c r="AU19" s="86"/>
      <c r="AV19" s="86"/>
      <c r="AW19" s="86"/>
      <c r="AX19" s="86"/>
      <c r="AY19" s="86"/>
      <c r="AZ19" s="86"/>
      <c r="BA19" s="86"/>
      <c r="BB19" s="86"/>
      <c r="BC19" s="86"/>
      <c r="BD19" s="86"/>
      <c r="BE19" s="86"/>
      <c r="BF19" s="86"/>
      <c r="BG19" s="86"/>
      <c r="BH19" s="86"/>
      <c r="BI19" s="86"/>
      <c r="BJ19" s="86"/>
      <c r="BK19" s="86"/>
      <c r="BL19" s="86"/>
      <c r="BM19" s="86"/>
      <c r="BN19" s="86"/>
      <c r="BO19" s="86"/>
      <c r="BP19" s="86"/>
      <c r="BQ19" s="86"/>
      <c r="BR19" s="86"/>
      <c r="BS19" s="86"/>
      <c r="BT19" s="86"/>
      <c r="BU19" s="86"/>
      <c r="BV19" s="86"/>
      <c r="BW19" s="86"/>
      <c r="BX19" s="86"/>
      <c r="BY19" s="86"/>
      <c r="BZ19" s="86"/>
      <c r="CA19" s="86"/>
      <c r="CB19" s="86"/>
    </row>
    <row r="20" spans="1:80" s="97" customFormat="1" ht="23.45">
      <c r="A20" s="127"/>
      <c r="B20" s="83" t="s">
        <v>31</v>
      </c>
      <c r="C20" s="127"/>
      <c r="D20" s="127"/>
      <c r="E20" s="127"/>
      <c r="F20" s="127"/>
      <c r="G20" s="127"/>
      <c r="H20" s="127"/>
      <c r="I20" s="86"/>
      <c r="J20" s="86"/>
      <c r="K20" s="86"/>
      <c r="L20" s="86"/>
      <c r="M20" s="86"/>
      <c r="N20" s="86"/>
      <c r="O20" s="86"/>
      <c r="P20" s="86"/>
      <c r="Q20" s="86"/>
      <c r="R20" s="86"/>
      <c r="S20" s="86"/>
      <c r="T20" s="86"/>
      <c r="U20" s="86"/>
      <c r="V20" s="86"/>
      <c r="W20" s="86"/>
      <c r="X20" s="86"/>
      <c r="Y20" s="86"/>
      <c r="Z20" s="86"/>
      <c r="AA20" s="86"/>
      <c r="AB20" s="86"/>
      <c r="AC20" s="86"/>
      <c r="AD20" s="86"/>
      <c r="AE20" s="86"/>
      <c r="AF20" s="86"/>
      <c r="AG20" s="86"/>
      <c r="AH20" s="86"/>
      <c r="AI20" s="86"/>
      <c r="AJ20" s="86"/>
      <c r="AK20" s="86"/>
      <c r="AL20" s="86"/>
      <c r="AM20" s="86"/>
      <c r="AN20" s="86"/>
      <c r="AO20" s="86"/>
      <c r="AP20" s="86"/>
      <c r="AQ20" s="86"/>
      <c r="AR20" s="86"/>
      <c r="AS20" s="86"/>
      <c r="AT20" s="86"/>
      <c r="AU20" s="86"/>
      <c r="AV20" s="86"/>
      <c r="AW20" s="86"/>
      <c r="AX20" s="86"/>
      <c r="AY20" s="86"/>
      <c r="AZ20" s="86"/>
      <c r="BA20" s="86"/>
      <c r="BB20" s="86"/>
      <c r="BC20" s="86"/>
      <c r="BD20" s="86"/>
      <c r="BE20" s="86"/>
      <c r="BF20" s="86"/>
      <c r="BG20" s="86"/>
      <c r="BH20" s="86"/>
      <c r="BI20" s="86"/>
      <c r="BJ20" s="86"/>
      <c r="BK20" s="86"/>
      <c r="BL20" s="86"/>
      <c r="BM20" s="86"/>
      <c r="BN20" s="86"/>
      <c r="BO20" s="86"/>
      <c r="BP20" s="86"/>
      <c r="BQ20" s="86"/>
      <c r="BR20" s="86"/>
      <c r="BS20" s="86"/>
      <c r="BT20" s="86"/>
      <c r="BU20" s="86"/>
      <c r="BV20" s="86"/>
      <c r="BW20" s="86"/>
      <c r="BX20" s="86"/>
      <c r="BY20" s="86"/>
      <c r="BZ20" s="86"/>
      <c r="CA20" s="86"/>
      <c r="CB20" s="86"/>
    </row>
    <row r="21" spans="1:80" s="100" customFormat="1">
      <c r="A21" s="108">
        <v>529284</v>
      </c>
      <c r="B21" s="103" t="s">
        <v>102</v>
      </c>
      <c r="C21" s="102">
        <v>5420</v>
      </c>
      <c r="D21" s="3">
        <v>0</v>
      </c>
      <c r="E21" s="95">
        <v>5420</v>
      </c>
      <c r="F21" s="3">
        <v>0</v>
      </c>
      <c r="G21" s="95">
        <v>5420</v>
      </c>
      <c r="H21" s="3">
        <v>0</v>
      </c>
      <c r="I21" s="86"/>
      <c r="J21" s="86"/>
      <c r="K21" s="86"/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6"/>
      <c r="AK21" s="86"/>
      <c r="AL21" s="86"/>
      <c r="AM21" s="86"/>
      <c r="AN21" s="86"/>
      <c r="AO21" s="86"/>
      <c r="AP21" s="86"/>
      <c r="AQ21" s="86"/>
      <c r="AR21" s="86"/>
      <c r="AS21" s="86"/>
      <c r="AT21" s="86"/>
      <c r="AU21" s="86"/>
      <c r="AV21" s="86"/>
      <c r="AW21" s="86"/>
      <c r="AX21" s="86"/>
      <c r="AY21" s="86"/>
      <c r="AZ21" s="86"/>
      <c r="BA21" s="86"/>
      <c r="BB21" s="86"/>
      <c r="BC21" s="86"/>
      <c r="BD21" s="86"/>
      <c r="BE21" s="86"/>
      <c r="BF21" s="86"/>
      <c r="BG21" s="86"/>
      <c r="BH21" s="86"/>
      <c r="BI21" s="86"/>
      <c r="BJ21" s="86"/>
      <c r="BK21" s="86"/>
      <c r="BL21" s="86"/>
      <c r="BM21" s="86"/>
      <c r="BN21" s="86"/>
      <c r="BO21" s="86"/>
      <c r="BP21" s="86"/>
      <c r="BQ21" s="86"/>
      <c r="BR21" s="86"/>
      <c r="BS21" s="86"/>
      <c r="BT21" s="86"/>
      <c r="BU21" s="86"/>
      <c r="BV21" s="86"/>
      <c r="BW21" s="86"/>
      <c r="BX21" s="86"/>
      <c r="BY21" s="86"/>
      <c r="BZ21" s="86"/>
      <c r="CA21" s="86"/>
      <c r="CB21" s="86"/>
    </row>
    <row r="22" spans="1:80" s="100" customFormat="1">
      <c r="A22" s="108">
        <v>425871</v>
      </c>
      <c r="B22" s="103" t="s">
        <v>102</v>
      </c>
      <c r="C22" s="102">
        <v>5420</v>
      </c>
      <c r="D22" s="3">
        <v>0</v>
      </c>
      <c r="E22" s="95">
        <v>5420</v>
      </c>
      <c r="F22" s="3">
        <v>0</v>
      </c>
      <c r="G22" s="95">
        <v>5420</v>
      </c>
      <c r="H22" s="3">
        <v>0</v>
      </c>
      <c r="I22" s="86"/>
      <c r="J22" s="86"/>
      <c r="K22" s="86"/>
      <c r="L22" s="86"/>
      <c r="M22" s="86"/>
      <c r="N22" s="86"/>
      <c r="O22" s="86"/>
      <c r="P22" s="86"/>
      <c r="Q22" s="86"/>
      <c r="R22" s="86"/>
      <c r="S22" s="86"/>
      <c r="T22" s="86"/>
      <c r="U22" s="86"/>
      <c r="V22" s="86"/>
      <c r="W22" s="86"/>
      <c r="X22" s="86"/>
      <c r="Y22" s="86"/>
      <c r="Z22" s="86"/>
      <c r="AA22" s="86"/>
      <c r="AB22" s="86"/>
      <c r="AC22" s="86"/>
      <c r="AD22" s="86"/>
      <c r="AE22" s="86"/>
      <c r="AF22" s="86"/>
      <c r="AG22" s="86"/>
      <c r="AH22" s="86"/>
      <c r="AI22" s="86"/>
      <c r="AJ22" s="86"/>
      <c r="AK22" s="86"/>
      <c r="AL22" s="86"/>
      <c r="AM22" s="86"/>
      <c r="AN22" s="86"/>
      <c r="AO22" s="86"/>
      <c r="AP22" s="86"/>
      <c r="AQ22" s="86"/>
      <c r="AR22" s="86"/>
      <c r="AS22" s="86"/>
      <c r="AT22" s="86"/>
      <c r="AU22" s="86"/>
      <c r="AV22" s="86"/>
      <c r="AW22" s="86"/>
      <c r="AX22" s="86"/>
      <c r="AY22" s="86"/>
      <c r="AZ22" s="86"/>
      <c r="BA22" s="86"/>
      <c r="BB22" s="86"/>
      <c r="BC22" s="86"/>
      <c r="BD22" s="86"/>
      <c r="BE22" s="86"/>
      <c r="BF22" s="86"/>
      <c r="BG22" s="86"/>
      <c r="BH22" s="86"/>
      <c r="BI22" s="86"/>
      <c r="BJ22" s="86"/>
      <c r="BK22" s="86"/>
      <c r="BL22" s="86"/>
      <c r="BM22" s="86"/>
      <c r="BN22" s="86"/>
      <c r="BO22" s="86"/>
      <c r="BP22" s="86"/>
      <c r="BQ22" s="86"/>
      <c r="BR22" s="86"/>
      <c r="BS22" s="86"/>
      <c r="BT22" s="86"/>
      <c r="BU22" s="86"/>
      <c r="BV22" s="86"/>
      <c r="BW22" s="86"/>
      <c r="BX22" s="86"/>
      <c r="BY22" s="86"/>
      <c r="BZ22" s="86"/>
      <c r="CA22" s="86"/>
      <c r="CB22" s="86"/>
    </row>
    <row r="23" spans="1:80" s="100" customFormat="1" ht="40.5" customHeight="1">
      <c r="A23" s="108">
        <v>569656</v>
      </c>
      <c r="B23" s="103" t="s">
        <v>103</v>
      </c>
      <c r="C23" s="102">
        <v>5420</v>
      </c>
      <c r="D23" s="3">
        <v>0</v>
      </c>
      <c r="E23" s="95">
        <v>5420</v>
      </c>
      <c r="F23" s="3">
        <v>0</v>
      </c>
      <c r="G23" s="95">
        <v>5420</v>
      </c>
      <c r="H23" s="3">
        <v>0</v>
      </c>
      <c r="I23" s="86"/>
      <c r="J23" s="86"/>
      <c r="K23" s="86"/>
      <c r="L23" s="86"/>
      <c r="M23" s="86"/>
      <c r="N23" s="86"/>
      <c r="O23" s="86"/>
      <c r="P23" s="86"/>
      <c r="Q23" s="86"/>
      <c r="R23" s="86"/>
      <c r="S23" s="86"/>
      <c r="T23" s="86"/>
      <c r="U23" s="86"/>
      <c r="V23" s="86"/>
      <c r="W23" s="86"/>
      <c r="X23" s="86"/>
      <c r="Y23" s="86"/>
      <c r="Z23" s="86"/>
      <c r="AA23" s="86"/>
      <c r="AB23" s="86"/>
      <c r="AC23" s="86"/>
      <c r="AD23" s="86"/>
      <c r="AE23" s="86"/>
      <c r="AF23" s="86"/>
      <c r="AG23" s="86"/>
      <c r="AH23" s="86"/>
      <c r="AI23" s="86"/>
      <c r="AJ23" s="86"/>
      <c r="AK23" s="86"/>
      <c r="AL23" s="86"/>
      <c r="AM23" s="86"/>
      <c r="AN23" s="86"/>
      <c r="AO23" s="86"/>
      <c r="AP23" s="86"/>
      <c r="AQ23" s="86"/>
      <c r="AR23" s="86"/>
      <c r="AS23" s="86"/>
      <c r="AT23" s="86"/>
      <c r="AU23" s="86"/>
      <c r="AV23" s="86"/>
      <c r="AW23" s="86"/>
      <c r="AX23" s="86"/>
      <c r="AY23" s="86"/>
      <c r="AZ23" s="86"/>
      <c r="BA23" s="86"/>
      <c r="BB23" s="86"/>
      <c r="BC23" s="86"/>
      <c r="BD23" s="86"/>
      <c r="BE23" s="86"/>
      <c r="BF23" s="86"/>
      <c r="BG23" s="86"/>
      <c r="BH23" s="86"/>
      <c r="BI23" s="86"/>
      <c r="BJ23" s="86"/>
      <c r="BK23" s="86"/>
      <c r="BL23" s="86"/>
      <c r="BM23" s="86"/>
      <c r="BN23" s="86"/>
      <c r="BO23" s="86"/>
      <c r="BP23" s="86"/>
      <c r="BQ23" s="86"/>
      <c r="BR23" s="86"/>
      <c r="BS23" s="86"/>
      <c r="BT23" s="86"/>
      <c r="BU23" s="86"/>
      <c r="BV23" s="86"/>
      <c r="BW23" s="86"/>
      <c r="BX23" s="86"/>
      <c r="BY23" s="86"/>
      <c r="BZ23" s="86"/>
      <c r="CA23" s="86"/>
      <c r="CB23" s="86"/>
    </row>
    <row r="24" spans="1:80" s="100" customFormat="1">
      <c r="A24" s="108">
        <v>384946</v>
      </c>
      <c r="B24" s="103" t="s">
        <v>104</v>
      </c>
      <c r="C24" s="102">
        <v>5420</v>
      </c>
      <c r="D24" s="3">
        <v>0</v>
      </c>
      <c r="E24" s="95">
        <v>5420</v>
      </c>
      <c r="F24" s="3">
        <v>0</v>
      </c>
      <c r="G24" s="95">
        <v>5420</v>
      </c>
      <c r="H24" s="3">
        <v>0</v>
      </c>
      <c r="I24" s="86"/>
      <c r="J24" s="86"/>
      <c r="K24" s="86"/>
      <c r="L24" s="86"/>
      <c r="M24" s="86"/>
      <c r="N24" s="86"/>
      <c r="O24" s="86"/>
      <c r="P24" s="86"/>
      <c r="Q24" s="86"/>
      <c r="R24" s="86"/>
      <c r="S24" s="86"/>
      <c r="T24" s="86"/>
      <c r="U24" s="86"/>
      <c r="V24" s="86"/>
      <c r="W24" s="86"/>
      <c r="X24" s="86"/>
      <c r="Y24" s="86"/>
      <c r="Z24" s="86"/>
      <c r="AA24" s="86"/>
      <c r="AB24" s="86"/>
      <c r="AC24" s="86"/>
      <c r="AD24" s="86"/>
      <c r="AE24" s="86"/>
      <c r="AF24" s="86"/>
      <c r="AG24" s="86"/>
      <c r="AH24" s="86"/>
      <c r="AI24" s="86"/>
      <c r="AJ24" s="86"/>
      <c r="AK24" s="86"/>
      <c r="AL24" s="86"/>
      <c r="AM24" s="86"/>
      <c r="AN24" s="86"/>
      <c r="AO24" s="86"/>
      <c r="AP24" s="86"/>
      <c r="AQ24" s="86"/>
      <c r="AR24" s="86"/>
      <c r="AS24" s="86"/>
      <c r="AT24" s="86"/>
      <c r="AU24" s="86"/>
      <c r="AV24" s="86"/>
      <c r="AW24" s="86"/>
      <c r="AX24" s="86"/>
      <c r="AY24" s="86"/>
      <c r="AZ24" s="86"/>
      <c r="BA24" s="86"/>
      <c r="BB24" s="86"/>
      <c r="BC24" s="86"/>
      <c r="BD24" s="86"/>
      <c r="BE24" s="86"/>
      <c r="BF24" s="86"/>
      <c r="BG24" s="86"/>
      <c r="BH24" s="86"/>
      <c r="BI24" s="86"/>
      <c r="BJ24" s="86"/>
      <c r="BK24" s="86"/>
      <c r="BL24" s="86"/>
      <c r="BM24" s="86"/>
      <c r="BN24" s="86"/>
      <c r="BO24" s="86"/>
      <c r="BP24" s="86"/>
      <c r="BQ24" s="86"/>
      <c r="BR24" s="86"/>
      <c r="BS24" s="86"/>
      <c r="BT24" s="86"/>
      <c r="BU24" s="86"/>
      <c r="BV24" s="86"/>
      <c r="BW24" s="86"/>
      <c r="BX24" s="86"/>
      <c r="BY24" s="86"/>
      <c r="BZ24" s="86"/>
      <c r="CA24" s="86"/>
      <c r="CB24" s="86"/>
    </row>
    <row r="25" spans="1:80" s="100" customFormat="1">
      <c r="A25" s="108">
        <v>550961</v>
      </c>
      <c r="B25" s="103" t="s">
        <v>105</v>
      </c>
      <c r="C25" s="102">
        <v>10430</v>
      </c>
      <c r="D25" s="3">
        <v>77</v>
      </c>
      <c r="E25" s="95">
        <v>14025</v>
      </c>
      <c r="F25" s="3">
        <v>102</v>
      </c>
      <c r="G25" s="95">
        <v>14440</v>
      </c>
      <c r="H25" s="3">
        <v>105</v>
      </c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6"/>
      <c r="BS25" s="86"/>
      <c r="BT25" s="86"/>
      <c r="BU25" s="86"/>
      <c r="BV25" s="86"/>
      <c r="BW25" s="86"/>
      <c r="BX25" s="86"/>
      <c r="BY25" s="86"/>
      <c r="BZ25" s="86"/>
      <c r="CA25" s="86"/>
      <c r="CB25" s="86"/>
    </row>
    <row r="26" spans="1:80" s="100" customFormat="1">
      <c r="A26" s="108">
        <v>495145</v>
      </c>
      <c r="B26" s="103" t="s">
        <v>102</v>
      </c>
      <c r="C26" s="102">
        <v>25580</v>
      </c>
      <c r="D26" s="3">
        <v>186</v>
      </c>
      <c r="E26" s="95">
        <v>23930</v>
      </c>
      <c r="F26" s="3">
        <v>174</v>
      </c>
      <c r="G26" s="95">
        <v>37545</v>
      </c>
      <c r="H26" s="3">
        <v>273</v>
      </c>
      <c r="I26" s="86"/>
      <c r="J26" s="86"/>
      <c r="K26" s="86"/>
      <c r="L26" s="86"/>
      <c r="M26" s="86"/>
      <c r="N26" s="86"/>
      <c r="O26" s="86"/>
      <c r="P26" s="86"/>
      <c r="Q26" s="86"/>
      <c r="R26" s="86"/>
      <c r="S26" s="86"/>
      <c r="T26" s="86"/>
      <c r="U26" s="86"/>
      <c r="V26" s="86"/>
      <c r="W26" s="86"/>
      <c r="X26" s="86"/>
      <c r="Y26" s="86"/>
      <c r="Z26" s="86"/>
      <c r="AA26" s="86"/>
      <c r="AB26" s="86"/>
      <c r="AC26" s="86"/>
      <c r="AD26" s="86"/>
      <c r="AE26" s="86"/>
      <c r="AF26" s="86"/>
      <c r="AG26" s="86"/>
      <c r="AH26" s="86"/>
      <c r="AI26" s="86"/>
      <c r="AJ26" s="86"/>
      <c r="AK26" s="86"/>
      <c r="AL26" s="86"/>
      <c r="AM26" s="86"/>
      <c r="AN26" s="86"/>
      <c r="AO26" s="86"/>
      <c r="AP26" s="86"/>
      <c r="AQ26" s="86"/>
      <c r="AR26" s="86"/>
      <c r="AS26" s="86"/>
      <c r="AT26" s="86"/>
      <c r="AU26" s="86"/>
      <c r="AV26" s="86"/>
      <c r="AW26" s="86"/>
      <c r="AX26" s="86"/>
      <c r="AY26" s="86"/>
      <c r="AZ26" s="86"/>
      <c r="BA26" s="86"/>
      <c r="BB26" s="86"/>
      <c r="BC26" s="86"/>
      <c r="BD26" s="86"/>
      <c r="BE26" s="86"/>
      <c r="BF26" s="86"/>
      <c r="BG26" s="86"/>
      <c r="BH26" s="86"/>
      <c r="BI26" s="86"/>
      <c r="BJ26" s="86"/>
      <c r="BK26" s="86"/>
      <c r="BL26" s="86"/>
      <c r="BM26" s="86"/>
      <c r="BN26" s="86"/>
      <c r="BO26" s="86"/>
      <c r="BP26" s="86"/>
      <c r="BQ26" s="86"/>
      <c r="BR26" s="86"/>
      <c r="BS26" s="86"/>
      <c r="BT26" s="86"/>
      <c r="BU26" s="86"/>
      <c r="BV26" s="86"/>
      <c r="BW26" s="86"/>
      <c r="BX26" s="86"/>
      <c r="BY26" s="86"/>
      <c r="BZ26" s="86"/>
      <c r="CA26" s="86"/>
      <c r="CB26" s="86"/>
    </row>
    <row r="27" spans="1:80" s="100" customFormat="1">
      <c r="A27" s="108">
        <v>765169</v>
      </c>
      <c r="B27" s="103" t="s">
        <v>102</v>
      </c>
      <c r="C27" s="102">
        <v>5420</v>
      </c>
      <c r="D27" s="3">
        <v>0</v>
      </c>
      <c r="E27" s="95">
        <v>5420</v>
      </c>
      <c r="F27" s="3">
        <v>0</v>
      </c>
      <c r="G27" s="95">
        <v>5420</v>
      </c>
      <c r="H27" s="3">
        <v>0</v>
      </c>
      <c r="I27" s="86"/>
      <c r="J27" s="86"/>
      <c r="K27" s="86"/>
      <c r="L27" s="86"/>
      <c r="M27" s="86"/>
      <c r="N27" s="86"/>
      <c r="O27" s="86"/>
      <c r="P27" s="86"/>
      <c r="Q27" s="86"/>
      <c r="R27" s="86"/>
      <c r="S27" s="86"/>
      <c r="T27" s="86"/>
      <c r="U27" s="86"/>
      <c r="V27" s="86"/>
      <c r="W27" s="86"/>
      <c r="X27" s="86"/>
      <c r="Y27" s="86"/>
      <c r="Z27" s="86"/>
      <c r="AA27" s="86"/>
      <c r="AB27" s="86"/>
      <c r="AC27" s="86"/>
      <c r="AD27" s="86"/>
      <c r="AE27" s="86"/>
      <c r="AF27" s="86"/>
      <c r="AG27" s="86"/>
      <c r="AH27" s="86"/>
      <c r="AI27" s="86"/>
      <c r="AJ27" s="86"/>
      <c r="AK27" s="86"/>
      <c r="AL27" s="86"/>
      <c r="AM27" s="86"/>
      <c r="AN27" s="86"/>
      <c r="AO27" s="86"/>
      <c r="AP27" s="86"/>
      <c r="AQ27" s="86"/>
      <c r="AR27" s="86"/>
      <c r="AS27" s="86"/>
      <c r="AT27" s="86"/>
      <c r="AU27" s="86"/>
      <c r="AV27" s="86"/>
      <c r="AW27" s="86"/>
      <c r="AX27" s="86"/>
      <c r="AY27" s="86"/>
      <c r="AZ27" s="86"/>
      <c r="BA27" s="86"/>
      <c r="BB27" s="86"/>
      <c r="BC27" s="86"/>
      <c r="BD27" s="86"/>
      <c r="BE27" s="86"/>
      <c r="BF27" s="86"/>
      <c r="BG27" s="86"/>
      <c r="BH27" s="86"/>
      <c r="BI27" s="86"/>
      <c r="BJ27" s="86"/>
      <c r="BK27" s="86"/>
      <c r="BL27" s="86"/>
      <c r="BM27" s="86"/>
      <c r="BN27" s="86"/>
      <c r="BO27" s="86"/>
      <c r="BP27" s="86"/>
      <c r="BQ27" s="86"/>
      <c r="BR27" s="86"/>
      <c r="BS27" s="86"/>
      <c r="BT27" s="86"/>
      <c r="BU27" s="86"/>
      <c r="BV27" s="86"/>
      <c r="BW27" s="86"/>
      <c r="BX27" s="86"/>
      <c r="BY27" s="86"/>
      <c r="BZ27" s="86"/>
      <c r="CA27" s="86"/>
      <c r="CB27" s="86"/>
    </row>
    <row r="28" spans="1:80" s="100" customFormat="1">
      <c r="A28" s="108">
        <v>2262403</v>
      </c>
      <c r="B28" s="103" t="s">
        <v>106</v>
      </c>
      <c r="C28" s="102">
        <v>1462775</v>
      </c>
      <c r="D28" s="3">
        <v>10771</v>
      </c>
      <c r="E28" s="95">
        <v>1413055</v>
      </c>
      <c r="F28" s="3">
        <v>10404</v>
      </c>
      <c r="G28" s="95">
        <v>1529155</v>
      </c>
      <c r="H28" s="3">
        <v>11261</v>
      </c>
      <c r="I28" s="86"/>
      <c r="J28" s="86"/>
      <c r="K28" s="86"/>
      <c r="L28" s="86"/>
      <c r="M28" s="86"/>
      <c r="N28" s="86"/>
      <c r="O28" s="86"/>
      <c r="P28" s="86"/>
      <c r="Q28" s="86"/>
      <c r="R28" s="86"/>
      <c r="S28" s="86"/>
      <c r="T28" s="86"/>
      <c r="U28" s="86"/>
      <c r="V28" s="86"/>
      <c r="W28" s="86"/>
      <c r="X28" s="86"/>
      <c r="Y28" s="86"/>
      <c r="Z28" s="86"/>
      <c r="AA28" s="86"/>
      <c r="AB28" s="86"/>
      <c r="AC28" s="86"/>
      <c r="AD28" s="86"/>
      <c r="AE28" s="86"/>
      <c r="AF28" s="86"/>
      <c r="AG28" s="86"/>
      <c r="AH28" s="86"/>
      <c r="AI28" s="86"/>
      <c r="AJ28" s="86"/>
      <c r="AK28" s="86"/>
      <c r="AL28" s="86"/>
      <c r="AM28" s="86"/>
      <c r="AN28" s="86"/>
      <c r="AO28" s="86"/>
      <c r="AP28" s="86"/>
      <c r="AQ28" s="86"/>
      <c r="AR28" s="86"/>
      <c r="AS28" s="86"/>
      <c r="AT28" s="86"/>
      <c r="AU28" s="86"/>
      <c r="AV28" s="86"/>
      <c r="AW28" s="86"/>
      <c r="AX28" s="86"/>
      <c r="AY28" s="86"/>
      <c r="AZ28" s="86"/>
      <c r="BA28" s="86"/>
      <c r="BB28" s="86"/>
      <c r="BC28" s="86"/>
      <c r="BD28" s="86"/>
      <c r="BE28" s="86"/>
      <c r="BF28" s="86"/>
      <c r="BG28" s="86"/>
      <c r="BH28" s="86"/>
      <c r="BI28" s="86"/>
      <c r="BJ28" s="86"/>
      <c r="BK28" s="86"/>
      <c r="BL28" s="86"/>
      <c r="BM28" s="86"/>
      <c r="BN28" s="86"/>
      <c r="BO28" s="86"/>
      <c r="BP28" s="86"/>
      <c r="BQ28" s="86"/>
      <c r="BR28" s="86"/>
      <c r="BS28" s="86"/>
      <c r="BT28" s="86"/>
      <c r="BU28" s="86"/>
      <c r="BV28" s="86"/>
      <c r="BW28" s="86"/>
      <c r="BX28" s="86"/>
      <c r="BY28" s="86"/>
      <c r="BZ28" s="86"/>
      <c r="CA28" s="86"/>
      <c r="CB28" s="86"/>
    </row>
    <row r="29" spans="1:80" s="100" customFormat="1">
      <c r="A29" s="108">
        <v>391546</v>
      </c>
      <c r="B29" s="103" t="s">
        <v>107</v>
      </c>
      <c r="C29" s="102">
        <v>5420</v>
      </c>
      <c r="D29" s="3">
        <v>13</v>
      </c>
      <c r="E29" s="95">
        <v>5420</v>
      </c>
      <c r="F29" s="3">
        <v>10</v>
      </c>
      <c r="G29" s="95">
        <v>5420</v>
      </c>
      <c r="H29" s="3">
        <v>12</v>
      </c>
      <c r="I29" s="86"/>
      <c r="J29" s="86"/>
      <c r="K29" s="86"/>
      <c r="L29" s="86"/>
      <c r="M29" s="86"/>
      <c r="N29" s="86"/>
      <c r="O29" s="86"/>
      <c r="P29" s="86"/>
      <c r="Q29" s="86"/>
      <c r="R29" s="86"/>
      <c r="S29" s="86"/>
      <c r="T29" s="86"/>
      <c r="U29" s="86"/>
      <c r="V29" s="86"/>
      <c r="W29" s="86"/>
      <c r="X29" s="86"/>
      <c r="Y29" s="86"/>
      <c r="Z29" s="86"/>
      <c r="AA29" s="86"/>
      <c r="AB29" s="86"/>
      <c r="AC29" s="86"/>
      <c r="AD29" s="86"/>
      <c r="AE29" s="86"/>
      <c r="AF29" s="86"/>
      <c r="AG29" s="86"/>
      <c r="AH29" s="86"/>
      <c r="AI29" s="86"/>
      <c r="AJ29" s="86"/>
      <c r="AK29" s="86"/>
      <c r="AL29" s="86"/>
      <c r="AM29" s="86"/>
      <c r="AN29" s="86"/>
      <c r="AO29" s="86"/>
      <c r="AP29" s="86"/>
      <c r="AQ29" s="86"/>
      <c r="AR29" s="86"/>
      <c r="AS29" s="86"/>
      <c r="AT29" s="86"/>
      <c r="AU29" s="86"/>
      <c r="AV29" s="86"/>
      <c r="AW29" s="86"/>
      <c r="AX29" s="86"/>
      <c r="AY29" s="86"/>
      <c r="AZ29" s="86"/>
      <c r="BA29" s="86"/>
      <c r="BB29" s="86"/>
      <c r="BC29" s="86"/>
      <c r="BD29" s="86"/>
      <c r="BE29" s="86"/>
      <c r="BF29" s="86"/>
      <c r="BG29" s="86"/>
      <c r="BH29" s="86"/>
      <c r="BI29" s="86"/>
      <c r="BJ29" s="86"/>
      <c r="BK29" s="86"/>
      <c r="BL29" s="86"/>
      <c r="BM29" s="86"/>
      <c r="BN29" s="86"/>
      <c r="BO29" s="86"/>
      <c r="BP29" s="86"/>
      <c r="BQ29" s="86"/>
      <c r="BR29" s="86"/>
      <c r="BS29" s="86"/>
      <c r="BT29" s="86"/>
      <c r="BU29" s="86"/>
      <c r="BV29" s="86"/>
      <c r="BW29" s="86"/>
      <c r="BX29" s="86"/>
      <c r="BY29" s="86"/>
      <c r="BZ29" s="86"/>
      <c r="CA29" s="86"/>
      <c r="CB29" s="86"/>
    </row>
    <row r="30" spans="1:80" s="100" customFormat="1" ht="42">
      <c r="A30" s="108">
        <v>391697</v>
      </c>
      <c r="B30" s="103" t="s">
        <v>108</v>
      </c>
      <c r="C30" s="102">
        <v>136835</v>
      </c>
      <c r="D30" s="3">
        <v>995</v>
      </c>
      <c r="E30" s="95">
        <v>106170</v>
      </c>
      <c r="F30" s="3">
        <v>772</v>
      </c>
      <c r="G30" s="95">
        <v>166130</v>
      </c>
      <c r="H30" s="3">
        <v>1208</v>
      </c>
      <c r="I30" s="86"/>
      <c r="J30" s="86"/>
      <c r="K30" s="86"/>
      <c r="L30" s="86"/>
      <c r="M30" s="86"/>
      <c r="N30" s="86"/>
      <c r="O30" s="86"/>
      <c r="P30" s="86"/>
      <c r="Q30" s="86"/>
      <c r="R30" s="86"/>
      <c r="S30" s="86"/>
      <c r="T30" s="86"/>
      <c r="U30" s="86"/>
      <c r="V30" s="86"/>
      <c r="W30" s="86"/>
      <c r="X30" s="86"/>
      <c r="Y30" s="86"/>
      <c r="Z30" s="86"/>
      <c r="AA30" s="86"/>
      <c r="AB30" s="86"/>
      <c r="AC30" s="86"/>
      <c r="AD30" s="86"/>
      <c r="AE30" s="86"/>
      <c r="AF30" s="86"/>
      <c r="AG30" s="86"/>
      <c r="AH30" s="86"/>
      <c r="AI30" s="86"/>
      <c r="AJ30" s="86"/>
      <c r="AK30" s="86"/>
      <c r="AL30" s="86"/>
      <c r="AM30" s="86"/>
      <c r="AN30" s="86"/>
      <c r="AO30" s="86"/>
      <c r="AP30" s="86"/>
      <c r="AQ30" s="86"/>
      <c r="AR30" s="86"/>
      <c r="AS30" s="86"/>
      <c r="AT30" s="86"/>
      <c r="AU30" s="86"/>
      <c r="AV30" s="86"/>
      <c r="AW30" s="86"/>
      <c r="AX30" s="86"/>
      <c r="AY30" s="86"/>
      <c r="AZ30" s="86"/>
      <c r="BA30" s="86"/>
      <c r="BB30" s="86"/>
      <c r="BC30" s="86"/>
      <c r="BD30" s="86"/>
      <c r="BE30" s="86"/>
      <c r="BF30" s="86"/>
      <c r="BG30" s="86"/>
      <c r="BH30" s="86"/>
      <c r="BI30" s="86"/>
      <c r="BJ30" s="86"/>
      <c r="BK30" s="86"/>
      <c r="BL30" s="86"/>
      <c r="BM30" s="86"/>
      <c r="BN30" s="86"/>
      <c r="BO30" s="86"/>
      <c r="BP30" s="86"/>
      <c r="BQ30" s="86"/>
      <c r="BR30" s="86"/>
      <c r="BS30" s="86"/>
      <c r="BT30" s="86"/>
      <c r="BU30" s="86"/>
      <c r="BV30" s="86"/>
      <c r="BW30" s="86"/>
      <c r="BX30" s="86"/>
      <c r="BY30" s="86"/>
      <c r="BZ30" s="86"/>
      <c r="CA30" s="86"/>
      <c r="CB30" s="86"/>
    </row>
    <row r="31" spans="1:80" s="100" customFormat="1" ht="36" customHeight="1">
      <c r="A31" s="108">
        <v>2212601</v>
      </c>
      <c r="B31" s="103" t="s">
        <v>109</v>
      </c>
      <c r="C31" s="102">
        <v>53220</v>
      </c>
      <c r="D31" s="3">
        <v>387</v>
      </c>
      <c r="E31" s="95">
        <v>55285</v>
      </c>
      <c r="F31" s="3">
        <v>402</v>
      </c>
      <c r="G31" s="95">
        <v>53635</v>
      </c>
      <c r="H31" s="3">
        <v>390</v>
      </c>
      <c r="I31" s="86"/>
      <c r="J31" s="86"/>
      <c r="K31" s="86"/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86"/>
      <c r="AL31" s="86"/>
      <c r="AM31" s="86"/>
      <c r="AN31" s="86"/>
      <c r="AO31" s="86"/>
      <c r="AP31" s="86"/>
      <c r="AQ31" s="86"/>
      <c r="AR31" s="86"/>
      <c r="AS31" s="86"/>
      <c r="AT31" s="86"/>
      <c r="AU31" s="86"/>
      <c r="AV31" s="86"/>
      <c r="AW31" s="86"/>
      <c r="AX31" s="86"/>
      <c r="AY31" s="86"/>
      <c r="AZ31" s="86"/>
      <c r="BA31" s="86"/>
      <c r="BB31" s="86"/>
      <c r="BC31" s="86"/>
      <c r="BD31" s="86"/>
      <c r="BE31" s="86"/>
      <c r="BF31" s="86"/>
      <c r="BG31" s="86"/>
      <c r="BH31" s="86"/>
      <c r="BI31" s="86"/>
      <c r="BJ31" s="86"/>
      <c r="BK31" s="86"/>
      <c r="BL31" s="86"/>
      <c r="BM31" s="86"/>
      <c r="BN31" s="86"/>
      <c r="BO31" s="86"/>
      <c r="BP31" s="86"/>
      <c r="BQ31" s="86"/>
      <c r="BR31" s="86"/>
      <c r="BS31" s="86"/>
      <c r="BT31" s="86"/>
      <c r="BU31" s="86"/>
      <c r="BV31" s="86"/>
      <c r="BW31" s="86"/>
      <c r="BX31" s="86"/>
      <c r="BY31" s="86"/>
      <c r="BZ31" s="86"/>
      <c r="CA31" s="86"/>
      <c r="CB31" s="86"/>
    </row>
    <row r="32" spans="1:80" s="97" customFormat="1" ht="23.45">
      <c r="A32" s="129"/>
      <c r="B32" s="124" t="s">
        <v>110</v>
      </c>
      <c r="C32" s="125"/>
      <c r="D32" s="127"/>
      <c r="E32" s="125"/>
      <c r="F32" s="127"/>
      <c r="G32" s="125"/>
      <c r="H32" s="127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6"/>
      <c r="BM32" s="86"/>
      <c r="BN32" s="86"/>
      <c r="BO32" s="86"/>
      <c r="BP32" s="86"/>
      <c r="BQ32" s="86"/>
      <c r="BR32" s="86"/>
      <c r="BS32" s="86"/>
      <c r="BT32" s="86"/>
      <c r="BU32" s="86"/>
      <c r="BV32" s="86"/>
      <c r="BW32" s="86"/>
      <c r="BX32" s="86"/>
      <c r="BY32" s="86"/>
      <c r="BZ32" s="86"/>
      <c r="CA32" s="86"/>
      <c r="CB32" s="86"/>
    </row>
    <row r="33" spans="1:80" s="100" customFormat="1">
      <c r="A33" s="109">
        <v>445169</v>
      </c>
      <c r="B33" s="110" t="s">
        <v>111</v>
      </c>
      <c r="C33" s="102">
        <v>28055</v>
      </c>
      <c r="D33" s="3">
        <v>204</v>
      </c>
      <c r="E33" s="95">
        <v>25990</v>
      </c>
      <c r="F33" s="3">
        <v>189</v>
      </c>
      <c r="G33" s="95">
        <v>25305</v>
      </c>
      <c r="H33" s="3">
        <v>184</v>
      </c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6"/>
      <c r="BM33" s="86"/>
      <c r="BN33" s="86"/>
      <c r="BO33" s="86"/>
      <c r="BP33" s="86"/>
      <c r="BQ33" s="86"/>
      <c r="BR33" s="86"/>
      <c r="BS33" s="86"/>
      <c r="BT33" s="86"/>
      <c r="BU33" s="86"/>
      <c r="BV33" s="86"/>
      <c r="BW33" s="86"/>
      <c r="BX33" s="86"/>
      <c r="BY33" s="86"/>
      <c r="BZ33" s="86"/>
      <c r="CA33" s="86"/>
      <c r="CB33" s="86"/>
    </row>
    <row r="34" spans="1:80" s="100" customFormat="1">
      <c r="A34" s="109">
        <v>548991</v>
      </c>
      <c r="B34" s="110" t="s">
        <v>111</v>
      </c>
      <c r="C34" s="102">
        <v>5420</v>
      </c>
      <c r="D34" s="3">
        <v>27</v>
      </c>
      <c r="E34" s="95">
        <v>5420</v>
      </c>
      <c r="F34" s="3">
        <v>28</v>
      </c>
      <c r="G34" s="95">
        <v>5420</v>
      </c>
      <c r="H34" s="3">
        <v>31</v>
      </c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6"/>
      <c r="AE34" s="86"/>
      <c r="AF34" s="86"/>
      <c r="AG34" s="86"/>
      <c r="AH34" s="86"/>
      <c r="AI34" s="86"/>
      <c r="AJ34" s="86"/>
      <c r="AK34" s="86"/>
      <c r="AL34" s="86"/>
      <c r="AM34" s="86"/>
      <c r="AN34" s="86"/>
      <c r="AO34" s="86"/>
      <c r="AP34" s="86"/>
      <c r="AQ34" s="86"/>
      <c r="AR34" s="86"/>
      <c r="AS34" s="86"/>
      <c r="AT34" s="86"/>
      <c r="AU34" s="86"/>
      <c r="AV34" s="86"/>
      <c r="AW34" s="86"/>
      <c r="AX34" s="86"/>
      <c r="AY34" s="86"/>
      <c r="AZ34" s="86"/>
      <c r="BA34" s="86"/>
      <c r="BB34" s="86"/>
      <c r="BC34" s="86"/>
      <c r="BD34" s="86"/>
      <c r="BE34" s="86"/>
      <c r="BF34" s="86"/>
      <c r="BG34" s="86"/>
      <c r="BH34" s="86"/>
      <c r="BI34" s="86"/>
      <c r="BJ34" s="86"/>
      <c r="BK34" s="86"/>
      <c r="BL34" s="86"/>
      <c r="BM34" s="86"/>
      <c r="BN34" s="86"/>
      <c r="BO34" s="86"/>
      <c r="BP34" s="86"/>
      <c r="BQ34" s="86"/>
      <c r="BR34" s="86"/>
      <c r="BS34" s="86"/>
      <c r="BT34" s="86"/>
      <c r="BU34" s="86"/>
      <c r="BV34" s="86"/>
      <c r="BW34" s="86"/>
      <c r="BX34" s="86"/>
      <c r="BY34" s="86"/>
      <c r="BZ34" s="86"/>
      <c r="CA34" s="86"/>
      <c r="CB34" s="86"/>
    </row>
    <row r="35" spans="1:80" s="100" customFormat="1">
      <c r="A35" s="109">
        <v>477663</v>
      </c>
      <c r="B35" s="110" t="s">
        <v>112</v>
      </c>
      <c r="C35" s="102">
        <v>140550</v>
      </c>
      <c r="D35" s="3">
        <v>1022</v>
      </c>
      <c r="E35" s="95">
        <v>152790</v>
      </c>
      <c r="F35" s="3">
        <v>1111</v>
      </c>
      <c r="G35" s="95">
        <v>154440</v>
      </c>
      <c r="H35" s="3">
        <v>1123</v>
      </c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6"/>
      <c r="AE35" s="86"/>
      <c r="AF35" s="86"/>
      <c r="AG35" s="86"/>
      <c r="AH35" s="86"/>
      <c r="AI35" s="86"/>
      <c r="AJ35" s="86"/>
      <c r="AK35" s="86"/>
      <c r="AL35" s="86"/>
      <c r="AM35" s="86"/>
      <c r="AN35" s="86"/>
      <c r="AO35" s="86"/>
      <c r="AP35" s="86"/>
      <c r="AQ35" s="86"/>
      <c r="AR35" s="86"/>
      <c r="AS35" s="86"/>
      <c r="AT35" s="86"/>
      <c r="AU35" s="86"/>
      <c r="AV35" s="86"/>
      <c r="AW35" s="86"/>
      <c r="AX35" s="86"/>
      <c r="AY35" s="86"/>
      <c r="AZ35" s="86"/>
      <c r="BA35" s="86"/>
      <c r="BB35" s="86"/>
      <c r="BC35" s="86"/>
      <c r="BD35" s="86"/>
      <c r="BE35" s="86"/>
      <c r="BF35" s="86"/>
      <c r="BG35" s="86"/>
      <c r="BH35" s="86"/>
      <c r="BI35" s="86"/>
      <c r="BJ35" s="86"/>
      <c r="BK35" s="86"/>
      <c r="BL35" s="86"/>
      <c r="BM35" s="86"/>
      <c r="BN35" s="86"/>
      <c r="BO35" s="86"/>
      <c r="BP35" s="86"/>
      <c r="BQ35" s="86"/>
      <c r="BR35" s="86"/>
      <c r="BS35" s="86"/>
      <c r="BT35" s="86"/>
      <c r="BU35" s="86"/>
      <c r="BV35" s="86"/>
      <c r="BW35" s="86"/>
      <c r="BX35" s="86"/>
      <c r="BY35" s="86"/>
      <c r="BZ35" s="86"/>
      <c r="CA35" s="86"/>
      <c r="CB35" s="86"/>
    </row>
    <row r="36" spans="1:80" s="100" customFormat="1">
      <c r="A36" s="109">
        <v>629672</v>
      </c>
      <c r="B36" s="110" t="s">
        <v>112</v>
      </c>
      <c r="C36" s="102">
        <v>74125</v>
      </c>
      <c r="D36" s="3">
        <v>539</v>
      </c>
      <c r="E36" s="95">
        <v>72475</v>
      </c>
      <c r="F36" s="3">
        <v>527</v>
      </c>
      <c r="G36" s="95">
        <v>63810</v>
      </c>
      <c r="H36" s="3">
        <v>464</v>
      </c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6"/>
      <c r="AE36" s="86"/>
      <c r="AF36" s="86"/>
      <c r="AG36" s="86"/>
      <c r="AH36" s="86"/>
      <c r="AI36" s="86"/>
      <c r="AJ36" s="86"/>
      <c r="AK36" s="86"/>
      <c r="AL36" s="86"/>
      <c r="AM36" s="86"/>
      <c r="AN36" s="86"/>
      <c r="AO36" s="86"/>
      <c r="AP36" s="86"/>
      <c r="AQ36" s="86"/>
      <c r="AR36" s="86"/>
      <c r="AS36" s="86"/>
      <c r="AT36" s="86"/>
      <c r="AU36" s="86"/>
      <c r="AV36" s="86"/>
      <c r="AW36" s="86"/>
      <c r="AX36" s="86"/>
      <c r="AY36" s="86"/>
      <c r="AZ36" s="86"/>
      <c r="BA36" s="86"/>
      <c r="BB36" s="86"/>
      <c r="BC36" s="86"/>
      <c r="BD36" s="86"/>
      <c r="BE36" s="86"/>
      <c r="BF36" s="86"/>
      <c r="BG36" s="86"/>
      <c r="BH36" s="86"/>
      <c r="BI36" s="86"/>
      <c r="BJ36" s="86"/>
      <c r="BK36" s="86"/>
      <c r="BL36" s="86"/>
      <c r="BM36" s="86"/>
      <c r="BN36" s="86"/>
      <c r="BO36" s="86"/>
      <c r="BP36" s="86"/>
      <c r="BQ36" s="86"/>
      <c r="BR36" s="86"/>
      <c r="BS36" s="86"/>
      <c r="BT36" s="86"/>
      <c r="BU36" s="86"/>
      <c r="BV36" s="86"/>
      <c r="BW36" s="86"/>
      <c r="BX36" s="86"/>
      <c r="BY36" s="86"/>
      <c r="BZ36" s="86"/>
      <c r="CA36" s="86"/>
      <c r="CB36" s="86"/>
    </row>
    <row r="37" spans="1:80" ht="23.45">
      <c r="A37" s="83" t="s">
        <v>113</v>
      </c>
      <c r="B37" s="83"/>
      <c r="C37" s="125">
        <f>SUM(CC45,C7,C8,C9,C10,C11,C12,C13,C15,C16,C18,C19,C21,C22,C23,C24,C25,C26,C27,C28,C29,C30,C31,C33,C34,C35,C36,C4,C5)</f>
        <v>5578988.79</v>
      </c>
      <c r="D37" s="130">
        <f>SUM(D5,D7,D8:D13,D15:D16,D18:D19,D21:D31,D33:D36)</f>
        <v>30182</v>
      </c>
      <c r="E37" s="125">
        <f>SUM(E4:E5,E7:E13,E15:E16,E18:E19,E21:E31,E33:E36)</f>
        <v>6479038.6699999999</v>
      </c>
      <c r="F37" s="130">
        <f>SUM(F4,F5,F7:F13,F15,F16,F18,F19,F21:F31,F33:F36)</f>
        <v>29837</v>
      </c>
      <c r="G37" s="125">
        <f>SUM(G4:G5,G7:G13,G15:G16,G18:G19,G21:G31,G33:G36)</f>
        <v>5661817.4100000001</v>
      </c>
      <c r="H37" s="130">
        <f>SUM(H4,H5,H7:H13,H15,H16,H18,H19,H21:H31,H33:H36)</f>
        <v>31679</v>
      </c>
    </row>
    <row r="38" spans="1:80">
      <c r="A38" s="111"/>
      <c r="B38" s="111"/>
      <c r="C38" s="111"/>
      <c r="D38" s="111"/>
      <c r="E38" s="111"/>
      <c r="F38" s="111"/>
      <c r="G38" s="111"/>
      <c r="H38" s="111"/>
    </row>
    <row r="39" spans="1:80">
      <c r="E39" s="112"/>
      <c r="G39" s="112"/>
    </row>
    <row r="40" spans="1:80">
      <c r="B40" s="113" t="s">
        <v>114</v>
      </c>
      <c r="C40" s="114">
        <f>SUM(C37,E37,G37)</f>
        <v>17719844.870000001</v>
      </c>
      <c r="D40" s="115"/>
      <c r="E40" s="115"/>
      <c r="G40" s="115"/>
    </row>
    <row r="41" spans="1:80">
      <c r="B41" s="113" t="s">
        <v>115</v>
      </c>
      <c r="C41" s="116">
        <f>SUM(D37,F37,H37)</f>
        <v>91698</v>
      </c>
    </row>
    <row r="44" spans="1:80">
      <c r="E44" s="143"/>
      <c r="G44" s="143"/>
    </row>
    <row r="151" spans="3:3">
      <c r="C151" s="117"/>
    </row>
    <row r="152" spans="3:3">
      <c r="C152" s="117"/>
    </row>
    <row r="153" spans="3:3">
      <c r="C153" s="117"/>
    </row>
  </sheetData>
  <mergeCells count="1">
    <mergeCell ref="A2:H2"/>
  </mergeCells>
  <phoneticPr fontId="3" type="noConversion"/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249977111117893"/>
  </sheetPr>
  <dimension ref="B1:Z29"/>
  <sheetViews>
    <sheetView showGridLines="0" tabSelected="1" zoomScale="54" zoomScaleNormal="54" workbookViewId="0">
      <selection activeCell="AD16" sqref="AD16"/>
    </sheetView>
  </sheetViews>
  <sheetFormatPr defaultColWidth="11.42578125" defaultRowHeight="25.9"/>
  <cols>
    <col min="1" max="1" width="11.42578125" style="23"/>
    <col min="2" max="2" width="34.42578125" style="23" customWidth="1"/>
    <col min="3" max="3" width="14" style="23" hidden="1" customWidth="1"/>
    <col min="4" max="4" width="15.85546875" style="23" hidden="1" customWidth="1"/>
    <col min="5" max="5" width="0" style="23" hidden="1" customWidth="1"/>
    <col min="6" max="6" width="15.85546875" style="23" hidden="1" customWidth="1"/>
    <col min="7" max="7" width="11.140625" style="23" hidden="1" customWidth="1"/>
    <col min="8" max="8" width="15.5703125" style="23" hidden="1" customWidth="1"/>
    <col min="9" max="10" width="15.85546875" style="23" hidden="1" customWidth="1"/>
    <col min="11" max="11" width="0" style="23" hidden="1" customWidth="1"/>
    <col min="12" max="12" width="15.85546875" style="23" hidden="1" customWidth="1"/>
    <col min="13" max="13" width="0" style="23" hidden="1" customWidth="1"/>
    <col min="14" max="14" width="70.140625" style="23" hidden="1" customWidth="1"/>
    <col min="15" max="16" width="12.140625" style="23" hidden="1" customWidth="1"/>
    <col min="17" max="17" width="17.140625" style="23" hidden="1" customWidth="1"/>
    <col min="18" max="18" width="12.5703125" style="23" hidden="1" customWidth="1"/>
    <col min="19" max="19" width="29" style="23" customWidth="1"/>
    <col min="20" max="21" width="27.85546875" style="23" customWidth="1"/>
    <col min="22" max="22" width="28.42578125" style="23" customWidth="1"/>
    <col min="23" max="23" width="27.5703125" style="23" customWidth="1"/>
    <col min="24" max="24" width="27.7109375" style="23" customWidth="1"/>
    <col min="25" max="25" width="2.85546875" style="23" hidden="1" customWidth="1"/>
    <col min="26" max="26" width="21.140625" style="23" customWidth="1"/>
    <col min="27" max="16384" width="11.42578125" style="23"/>
  </cols>
  <sheetData>
    <row r="1" spans="2:25">
      <c r="B1" s="21"/>
      <c r="C1" s="22"/>
      <c r="J1" s="22"/>
    </row>
    <row r="2" spans="2:25" ht="15" customHeight="1" thickBot="1"/>
    <row r="3" spans="2:25" ht="15" customHeight="1">
      <c r="B3" s="183" t="s">
        <v>116</v>
      </c>
      <c r="C3" s="184"/>
      <c r="D3" s="184"/>
      <c r="E3" s="184"/>
      <c r="F3" s="184"/>
      <c r="G3" s="184"/>
      <c r="H3" s="184"/>
      <c r="I3" s="184"/>
      <c r="J3" s="184"/>
      <c r="K3" s="184"/>
      <c r="L3" s="184"/>
      <c r="M3" s="184"/>
      <c r="N3" s="184"/>
      <c r="O3" s="184"/>
      <c r="P3" s="184"/>
      <c r="Q3" s="184"/>
      <c r="R3" s="184"/>
      <c r="S3" s="184"/>
      <c r="T3" s="184"/>
      <c r="U3" s="184"/>
      <c r="V3" s="184"/>
      <c r="W3" s="184"/>
      <c r="X3" s="184"/>
      <c r="Y3" s="185"/>
    </row>
    <row r="4" spans="2:25" ht="26.45" thickBot="1">
      <c r="B4" s="186"/>
      <c r="C4" s="187"/>
      <c r="D4" s="187"/>
      <c r="E4" s="187"/>
      <c r="F4" s="187"/>
      <c r="G4" s="187"/>
      <c r="H4" s="187"/>
      <c r="I4" s="187"/>
      <c r="J4" s="187"/>
      <c r="K4" s="187"/>
      <c r="L4" s="187"/>
      <c r="M4" s="187"/>
      <c r="N4" s="187"/>
      <c r="O4" s="187"/>
      <c r="P4" s="187"/>
      <c r="Q4" s="187"/>
      <c r="R4" s="187"/>
      <c r="S4" s="187"/>
      <c r="T4" s="187"/>
      <c r="U4" s="187"/>
      <c r="V4" s="187"/>
      <c r="W4" s="187"/>
      <c r="X4" s="187"/>
      <c r="Y4" s="188"/>
    </row>
    <row r="5" spans="2:25" ht="24.75" customHeight="1" thickBot="1">
      <c r="B5" s="190" t="s">
        <v>117</v>
      </c>
      <c r="C5" s="132" t="s">
        <v>118</v>
      </c>
      <c r="D5" s="133" t="s">
        <v>119</v>
      </c>
      <c r="E5" s="133" t="s">
        <v>118</v>
      </c>
      <c r="F5" s="133" t="s">
        <v>120</v>
      </c>
      <c r="G5" s="133" t="s">
        <v>118</v>
      </c>
      <c r="H5" s="133" t="s">
        <v>121</v>
      </c>
      <c r="I5" s="133" t="s">
        <v>118</v>
      </c>
      <c r="J5" s="134" t="s">
        <v>122</v>
      </c>
      <c r="K5" s="133" t="s">
        <v>118</v>
      </c>
      <c r="L5" s="133" t="s">
        <v>123</v>
      </c>
      <c r="M5" s="133" t="s">
        <v>118</v>
      </c>
      <c r="N5" s="133" t="s">
        <v>118</v>
      </c>
      <c r="O5" s="133" t="s">
        <v>118</v>
      </c>
      <c r="P5" s="133" t="s">
        <v>118</v>
      </c>
      <c r="Q5" s="133" t="s">
        <v>124</v>
      </c>
      <c r="R5" s="133" t="s">
        <v>118</v>
      </c>
      <c r="S5" s="192" t="s">
        <v>3</v>
      </c>
      <c r="T5" s="193"/>
      <c r="U5" s="192" t="s">
        <v>4</v>
      </c>
      <c r="V5" s="193"/>
      <c r="W5" s="192" t="s">
        <v>5</v>
      </c>
      <c r="X5" s="193"/>
      <c r="Y5" s="135"/>
    </row>
    <row r="6" spans="2:25" ht="57" customHeight="1" thickBot="1">
      <c r="B6" s="191"/>
      <c r="C6" s="136"/>
      <c r="D6" s="137"/>
      <c r="E6" s="137"/>
      <c r="F6" s="137"/>
      <c r="G6" s="137"/>
      <c r="H6" s="137"/>
      <c r="I6" s="137"/>
      <c r="J6" s="138"/>
      <c r="K6" s="137"/>
      <c r="L6" s="137"/>
      <c r="M6" s="137"/>
      <c r="N6" s="137"/>
      <c r="O6" s="137"/>
      <c r="P6" s="137"/>
      <c r="Q6" s="137"/>
      <c r="R6" s="137"/>
      <c r="S6" s="131" t="s">
        <v>125</v>
      </c>
      <c r="T6" s="131" t="s">
        <v>126</v>
      </c>
      <c r="U6" s="131" t="s">
        <v>127</v>
      </c>
      <c r="V6" s="131" t="s">
        <v>126</v>
      </c>
      <c r="W6" s="131" t="s">
        <v>125</v>
      </c>
      <c r="X6" s="131" t="s">
        <v>126</v>
      </c>
      <c r="Y6" s="135"/>
    </row>
    <row r="7" spans="2:25" ht="30" customHeight="1" thickBot="1">
      <c r="B7" s="180" t="s">
        <v>128</v>
      </c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/>
      <c r="T7" s="181"/>
      <c r="U7" s="181"/>
      <c r="V7" s="181"/>
      <c r="W7" s="181"/>
      <c r="X7" s="181"/>
      <c r="Y7" s="189"/>
    </row>
    <row r="8" spans="2:25" ht="46.5" customHeight="1" thickBot="1">
      <c r="B8" s="25" t="s">
        <v>87</v>
      </c>
      <c r="C8" s="26"/>
      <c r="D8" s="27"/>
      <c r="E8" s="28"/>
      <c r="F8" s="28"/>
      <c r="G8" s="28"/>
      <c r="H8" s="27"/>
      <c r="I8" s="28"/>
      <c r="J8" s="27"/>
      <c r="K8" s="28"/>
      <c r="L8" s="27"/>
      <c r="M8" s="28"/>
      <c r="N8" s="28"/>
      <c r="O8" s="28"/>
      <c r="P8" s="28"/>
      <c r="Q8" s="27"/>
      <c r="R8" s="28"/>
      <c r="S8" s="36">
        <v>50482</v>
      </c>
      <c r="T8" s="28"/>
      <c r="U8" s="36">
        <v>50482</v>
      </c>
      <c r="V8" s="28"/>
      <c r="W8" s="36">
        <v>50482</v>
      </c>
      <c r="X8" s="28"/>
      <c r="Y8" s="29"/>
    </row>
    <row r="9" spans="2:25" ht="30" customHeight="1" thickBot="1">
      <c r="B9" s="197" t="s">
        <v>129</v>
      </c>
      <c r="C9" s="198"/>
      <c r="D9" s="198"/>
      <c r="E9" s="198"/>
      <c r="F9" s="198"/>
      <c r="G9" s="198"/>
      <c r="H9" s="198"/>
      <c r="I9" s="198"/>
      <c r="J9" s="198"/>
      <c r="K9" s="198"/>
      <c r="L9" s="198"/>
      <c r="M9" s="198"/>
      <c r="N9" s="198"/>
      <c r="O9" s="198"/>
      <c r="P9" s="198"/>
      <c r="Q9" s="198"/>
      <c r="R9" s="198"/>
      <c r="S9" s="198"/>
      <c r="T9" s="198"/>
      <c r="U9" s="198"/>
      <c r="V9" s="198"/>
      <c r="W9" s="198"/>
      <c r="X9" s="198"/>
      <c r="Y9" s="199"/>
    </row>
    <row r="10" spans="2:25" ht="30" customHeight="1" thickBot="1">
      <c r="B10" s="30" t="s">
        <v>130</v>
      </c>
      <c r="C10" s="31" t="s">
        <v>131</v>
      </c>
      <c r="D10" s="32">
        <v>118042</v>
      </c>
      <c r="E10" s="33" t="s">
        <v>132</v>
      </c>
      <c r="F10" s="34">
        <v>22683</v>
      </c>
      <c r="G10" s="33" t="s">
        <v>133</v>
      </c>
      <c r="H10" s="35">
        <v>61226</v>
      </c>
      <c r="I10" s="32" t="s">
        <v>134</v>
      </c>
      <c r="J10" s="32">
        <v>244427</v>
      </c>
      <c r="K10" s="33" t="s">
        <v>134</v>
      </c>
      <c r="L10" s="32">
        <v>53904</v>
      </c>
      <c r="M10" s="33" t="s">
        <v>135</v>
      </c>
      <c r="N10" s="33" t="s">
        <v>136</v>
      </c>
      <c r="O10" s="33" t="s">
        <v>137</v>
      </c>
      <c r="P10" s="33" t="s">
        <v>138</v>
      </c>
      <c r="Q10" s="32">
        <v>7534</v>
      </c>
      <c r="R10" s="33" t="s">
        <v>139</v>
      </c>
      <c r="S10" s="36">
        <v>11069</v>
      </c>
      <c r="T10" s="37">
        <v>18</v>
      </c>
      <c r="U10" s="38">
        <v>58919</v>
      </c>
      <c r="V10" s="33">
        <v>54</v>
      </c>
      <c r="W10" s="149">
        <v>10216</v>
      </c>
      <c r="X10" s="28">
        <v>17</v>
      </c>
      <c r="Y10" s="29"/>
    </row>
    <row r="11" spans="2:25" ht="30" customHeight="1" thickBot="1">
      <c r="B11" s="197" t="s">
        <v>140</v>
      </c>
      <c r="C11" s="198"/>
      <c r="D11" s="198"/>
      <c r="E11" s="198"/>
      <c r="F11" s="198"/>
      <c r="G11" s="198"/>
      <c r="H11" s="198"/>
      <c r="I11" s="198"/>
      <c r="J11" s="198"/>
      <c r="K11" s="198"/>
      <c r="L11" s="198"/>
      <c r="M11" s="198"/>
      <c r="N11" s="198"/>
      <c r="O11" s="198"/>
      <c r="P11" s="198"/>
      <c r="Q11" s="198"/>
      <c r="R11" s="198"/>
      <c r="S11" s="198"/>
      <c r="T11" s="198"/>
      <c r="U11" s="198"/>
      <c r="V11" s="198"/>
      <c r="W11" s="198"/>
      <c r="X11" s="198"/>
      <c r="Y11" s="199"/>
    </row>
    <row r="12" spans="2:25" ht="30" customHeight="1" thickBot="1">
      <c r="B12" s="37" t="s">
        <v>141</v>
      </c>
      <c r="C12" s="40" t="s">
        <v>142</v>
      </c>
      <c r="D12" s="32">
        <v>19881</v>
      </c>
      <c r="E12" s="33" t="s">
        <v>143</v>
      </c>
      <c r="F12" s="32">
        <v>19869</v>
      </c>
      <c r="G12" s="33" t="s">
        <v>144</v>
      </c>
      <c r="H12" s="32">
        <v>19881</v>
      </c>
      <c r="I12" s="33"/>
      <c r="J12" s="32">
        <v>19893</v>
      </c>
      <c r="K12" s="33" t="s">
        <v>145</v>
      </c>
      <c r="L12" s="32">
        <v>19869</v>
      </c>
      <c r="M12" s="33" t="s">
        <v>146</v>
      </c>
      <c r="N12" s="33" t="s">
        <v>147</v>
      </c>
      <c r="O12" s="33" t="s">
        <v>148</v>
      </c>
      <c r="P12" s="33" t="s">
        <v>149</v>
      </c>
      <c r="Q12" s="32">
        <v>21321</v>
      </c>
      <c r="R12" s="33" t="s">
        <v>150</v>
      </c>
      <c r="S12" s="41">
        <v>216411</v>
      </c>
      <c r="T12" s="37">
        <v>56</v>
      </c>
      <c r="U12" s="36">
        <v>244140</v>
      </c>
      <c r="V12" s="33">
        <v>63</v>
      </c>
      <c r="W12" s="39">
        <v>117380</v>
      </c>
      <c r="X12" s="33">
        <v>31</v>
      </c>
      <c r="Y12" s="29"/>
    </row>
    <row r="13" spans="2:25" ht="30" customHeight="1" thickBot="1">
      <c r="B13" s="197" t="s">
        <v>151</v>
      </c>
      <c r="C13" s="198"/>
      <c r="D13" s="198"/>
      <c r="E13" s="198"/>
      <c r="F13" s="198"/>
      <c r="G13" s="198"/>
      <c r="H13" s="198"/>
      <c r="I13" s="198"/>
      <c r="J13" s="198"/>
      <c r="K13" s="198"/>
      <c r="L13" s="198"/>
      <c r="M13" s="198"/>
      <c r="N13" s="198"/>
      <c r="O13" s="198"/>
      <c r="P13" s="198"/>
      <c r="Q13" s="198"/>
      <c r="R13" s="198"/>
      <c r="S13" s="198"/>
      <c r="T13" s="198"/>
      <c r="U13" s="198"/>
      <c r="V13" s="198"/>
      <c r="W13" s="198"/>
      <c r="X13" s="198"/>
      <c r="Y13" s="199"/>
    </row>
    <row r="14" spans="2:25" ht="30" customHeight="1" thickBot="1">
      <c r="B14" s="42" t="s">
        <v>152</v>
      </c>
      <c r="C14" s="40" t="s">
        <v>153</v>
      </c>
      <c r="D14" s="32">
        <v>1575108</v>
      </c>
      <c r="E14" s="33" t="s">
        <v>154</v>
      </c>
      <c r="F14" s="32">
        <v>1554326</v>
      </c>
      <c r="G14" s="33" t="s">
        <v>155</v>
      </c>
      <c r="H14" s="32">
        <v>1370694</v>
      </c>
      <c r="I14" s="32" t="s">
        <v>156</v>
      </c>
      <c r="J14" s="43">
        <v>1636652</v>
      </c>
      <c r="K14" s="33" t="s">
        <v>157</v>
      </c>
      <c r="L14" s="32">
        <v>1464109</v>
      </c>
      <c r="M14" s="33" t="s">
        <v>158</v>
      </c>
      <c r="N14" s="33" t="s">
        <v>159</v>
      </c>
      <c r="O14" s="33" t="s">
        <v>160</v>
      </c>
      <c r="P14" s="33" t="s">
        <v>161</v>
      </c>
      <c r="Q14" s="32">
        <v>1123190</v>
      </c>
      <c r="R14" s="33" t="s">
        <v>162</v>
      </c>
      <c r="S14" s="36">
        <v>394166</v>
      </c>
      <c r="T14" s="37">
        <v>162</v>
      </c>
      <c r="U14" s="44">
        <v>331708</v>
      </c>
      <c r="V14" s="45">
        <v>138</v>
      </c>
      <c r="W14" s="165">
        <v>235.41900000000001</v>
      </c>
      <c r="X14" s="33">
        <v>101</v>
      </c>
      <c r="Y14" s="29"/>
    </row>
    <row r="15" spans="2:25" ht="30" customHeight="1" thickBot="1">
      <c r="B15" s="194" t="s">
        <v>163</v>
      </c>
      <c r="C15" s="195"/>
      <c r="D15" s="195"/>
      <c r="E15" s="195"/>
      <c r="F15" s="195"/>
      <c r="G15" s="195"/>
      <c r="H15" s="195"/>
      <c r="I15" s="195"/>
      <c r="J15" s="195"/>
      <c r="K15" s="195"/>
      <c r="L15" s="195"/>
      <c r="M15" s="195"/>
      <c r="N15" s="195"/>
      <c r="O15" s="195"/>
      <c r="P15" s="195"/>
      <c r="Q15" s="195"/>
      <c r="R15" s="195"/>
      <c r="S15" s="195"/>
      <c r="T15" s="195"/>
      <c r="U15" s="195"/>
      <c r="V15" s="195"/>
      <c r="W15" s="195"/>
      <c r="X15" s="195"/>
      <c r="Y15" s="196"/>
    </row>
    <row r="16" spans="2:25" ht="30" customHeight="1" thickBot="1">
      <c r="B16" s="46" t="s">
        <v>164</v>
      </c>
      <c r="C16" s="47" t="s">
        <v>165</v>
      </c>
      <c r="D16" s="48">
        <v>438195</v>
      </c>
      <c r="E16" s="49" t="s">
        <v>166</v>
      </c>
      <c r="F16" s="48">
        <v>402475</v>
      </c>
      <c r="G16" s="49" t="s">
        <v>167</v>
      </c>
      <c r="H16" s="50">
        <v>746396</v>
      </c>
      <c r="I16" s="48" t="s">
        <v>168</v>
      </c>
      <c r="J16" s="48">
        <v>309387</v>
      </c>
      <c r="K16" s="49" t="s">
        <v>169</v>
      </c>
      <c r="L16" s="48">
        <v>284823</v>
      </c>
      <c r="M16" s="49" t="s">
        <v>170</v>
      </c>
      <c r="N16" s="49" t="s">
        <v>171</v>
      </c>
      <c r="O16" s="49" t="s">
        <v>172</v>
      </c>
      <c r="P16" s="49" t="s">
        <v>173</v>
      </c>
      <c r="Q16" s="48">
        <v>230827</v>
      </c>
      <c r="R16" s="49" t="s">
        <v>174</v>
      </c>
      <c r="S16" s="144">
        <v>643997</v>
      </c>
      <c r="T16" s="73">
        <v>258</v>
      </c>
      <c r="U16" s="144">
        <v>789732</v>
      </c>
      <c r="V16" s="49">
        <v>314</v>
      </c>
      <c r="W16" s="52">
        <v>776720</v>
      </c>
      <c r="X16" s="53">
        <v>309</v>
      </c>
      <c r="Y16" s="29"/>
    </row>
    <row r="17" spans="2:26" ht="30" customHeight="1" thickBot="1">
      <c r="B17" s="180" t="s">
        <v>175</v>
      </c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1"/>
      <c r="N17" s="181"/>
      <c r="O17" s="181"/>
      <c r="P17" s="181"/>
      <c r="Q17" s="181"/>
      <c r="R17" s="181"/>
      <c r="S17" s="181"/>
      <c r="T17" s="181"/>
      <c r="U17" s="181"/>
      <c r="V17" s="181"/>
      <c r="W17" s="181"/>
      <c r="X17" s="189"/>
      <c r="Y17" s="24"/>
    </row>
    <row r="18" spans="2:26" ht="30" customHeight="1" thickBot="1">
      <c r="B18" s="46" t="s">
        <v>176</v>
      </c>
      <c r="C18" s="47"/>
      <c r="D18" s="48"/>
      <c r="E18" s="49"/>
      <c r="F18" s="48"/>
      <c r="G18" s="49"/>
      <c r="H18" s="50"/>
      <c r="I18" s="48"/>
      <c r="J18" s="48"/>
      <c r="K18" s="49"/>
      <c r="L18" s="48"/>
      <c r="M18" s="49"/>
      <c r="N18" s="49"/>
      <c r="O18" s="49"/>
      <c r="P18" s="49"/>
      <c r="Q18" s="48"/>
      <c r="R18" s="49"/>
      <c r="S18" s="41">
        <v>3460</v>
      </c>
      <c r="T18" s="37">
        <v>0</v>
      </c>
      <c r="U18" s="51">
        <v>3460</v>
      </c>
      <c r="V18" s="49">
        <v>0</v>
      </c>
      <c r="W18" s="52">
        <v>3460</v>
      </c>
      <c r="X18" s="53">
        <v>0</v>
      </c>
      <c r="Y18" s="55"/>
    </row>
    <row r="19" spans="2:26" ht="30" customHeight="1" thickBot="1">
      <c r="B19" s="180" t="s">
        <v>36</v>
      </c>
      <c r="C19" s="181"/>
      <c r="D19" s="181"/>
      <c r="E19" s="181"/>
      <c r="F19" s="181"/>
      <c r="G19" s="181"/>
      <c r="H19" s="181"/>
      <c r="I19" s="181"/>
      <c r="J19" s="181"/>
      <c r="K19" s="181"/>
      <c r="L19" s="181"/>
      <c r="M19" s="181"/>
      <c r="N19" s="181"/>
      <c r="O19" s="181"/>
      <c r="P19" s="181"/>
      <c r="Q19" s="181"/>
      <c r="R19" s="181"/>
      <c r="S19" s="181"/>
      <c r="T19" s="181"/>
      <c r="U19" s="181"/>
      <c r="V19" s="181"/>
      <c r="W19" s="181"/>
      <c r="X19" s="181"/>
      <c r="Y19" s="29"/>
    </row>
    <row r="20" spans="2:26" ht="30" customHeight="1" thickBot="1">
      <c r="B20" s="68" t="s">
        <v>177</v>
      </c>
      <c r="C20" s="69"/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70">
        <v>19516</v>
      </c>
      <c r="T20" s="71">
        <v>9</v>
      </c>
      <c r="U20" s="70">
        <v>13764</v>
      </c>
      <c r="V20" s="71">
        <v>6</v>
      </c>
      <c r="W20" s="147">
        <v>4177</v>
      </c>
      <c r="X20" s="148">
        <v>1</v>
      </c>
      <c r="Y20" s="29"/>
    </row>
    <row r="21" spans="2:26" ht="30" customHeight="1" thickBot="1">
      <c r="B21" s="56" t="s">
        <v>178</v>
      </c>
      <c r="C21" s="57" t="s">
        <v>179</v>
      </c>
      <c r="D21" s="58">
        <v>60675</v>
      </c>
      <c r="E21" s="59" t="s">
        <v>133</v>
      </c>
      <c r="F21" s="60">
        <v>103729</v>
      </c>
      <c r="G21" s="59" t="s">
        <v>179</v>
      </c>
      <c r="H21" s="58">
        <v>62767</v>
      </c>
      <c r="I21" s="59"/>
      <c r="J21" s="58">
        <v>154101</v>
      </c>
      <c r="K21" s="59" t="s">
        <v>180</v>
      </c>
      <c r="L21" s="58">
        <v>105653</v>
      </c>
      <c r="M21" s="59" t="s">
        <v>181</v>
      </c>
      <c r="N21" s="59" t="s">
        <v>182</v>
      </c>
      <c r="O21" s="59" t="s">
        <v>183</v>
      </c>
      <c r="P21" s="59" t="s">
        <v>184</v>
      </c>
      <c r="Q21" s="58">
        <v>51582</v>
      </c>
      <c r="R21" s="59" t="s">
        <v>185</v>
      </c>
      <c r="S21" s="44">
        <v>31020</v>
      </c>
      <c r="T21" s="54">
        <v>15</v>
      </c>
      <c r="U21" s="61">
        <v>45101</v>
      </c>
      <c r="V21" s="49">
        <v>22</v>
      </c>
      <c r="W21" s="145">
        <v>117013</v>
      </c>
      <c r="X21" s="146">
        <v>54</v>
      </c>
      <c r="Y21" s="62"/>
    </row>
    <row r="22" spans="2:26" ht="30" customHeight="1" thickBot="1">
      <c r="B22" s="180" t="s">
        <v>99</v>
      </c>
      <c r="C22" s="181"/>
      <c r="D22" s="181"/>
      <c r="E22" s="181"/>
      <c r="F22" s="181"/>
      <c r="G22" s="181"/>
      <c r="H22" s="181"/>
      <c r="I22" s="181"/>
      <c r="J22" s="181"/>
      <c r="K22" s="181"/>
      <c r="L22" s="181"/>
      <c r="M22" s="181"/>
      <c r="N22" s="181"/>
      <c r="O22" s="181"/>
      <c r="P22" s="181"/>
      <c r="Q22" s="181"/>
      <c r="R22" s="181"/>
      <c r="S22" s="181"/>
      <c r="T22" s="181"/>
      <c r="U22" s="182"/>
      <c r="V22" s="182"/>
      <c r="W22" s="182"/>
      <c r="X22" s="182"/>
      <c r="Y22" s="67"/>
    </row>
    <row r="23" spans="2:26" ht="30" customHeight="1" thickBot="1">
      <c r="B23" s="151" t="s">
        <v>186</v>
      </c>
      <c r="C23" s="152" t="s">
        <v>187</v>
      </c>
      <c r="D23" s="153">
        <v>43965</v>
      </c>
      <c r="E23" s="154" t="s">
        <v>188</v>
      </c>
      <c r="F23" s="153">
        <v>58617</v>
      </c>
      <c r="G23" s="154" t="s">
        <v>189</v>
      </c>
      <c r="H23" s="153">
        <v>45297</v>
      </c>
      <c r="I23" s="154" t="s">
        <v>189</v>
      </c>
      <c r="J23" s="153">
        <v>45297</v>
      </c>
      <c r="K23" s="154" t="s">
        <v>189</v>
      </c>
      <c r="L23" s="153">
        <v>59949</v>
      </c>
      <c r="M23" s="154" t="s">
        <v>190</v>
      </c>
      <c r="N23" s="154" t="s">
        <v>191</v>
      </c>
      <c r="O23" s="154" t="s">
        <v>182</v>
      </c>
      <c r="P23" s="154" t="s">
        <v>188</v>
      </c>
      <c r="Q23" s="153">
        <v>69695</v>
      </c>
      <c r="R23" s="154" t="s">
        <v>192</v>
      </c>
      <c r="S23" s="155">
        <v>345716</v>
      </c>
      <c r="T23" s="156">
        <v>85</v>
      </c>
      <c r="U23" s="155">
        <v>180760</v>
      </c>
      <c r="V23" s="157">
        <v>47</v>
      </c>
      <c r="W23" s="147">
        <v>145109</v>
      </c>
      <c r="X23" s="148">
        <v>38</v>
      </c>
      <c r="Y23" s="63"/>
    </row>
    <row r="24" spans="2:26" ht="52.15" customHeight="1" thickBot="1">
      <c r="B24" s="177" t="s">
        <v>193</v>
      </c>
      <c r="C24" s="178"/>
      <c r="D24" s="178"/>
      <c r="E24" s="178"/>
      <c r="F24" s="178"/>
      <c r="G24" s="178"/>
      <c r="H24" s="178"/>
      <c r="I24" s="178"/>
      <c r="J24" s="178"/>
      <c r="K24" s="178"/>
      <c r="L24" s="178"/>
      <c r="M24" s="178"/>
      <c r="N24" s="178"/>
      <c r="O24" s="178"/>
      <c r="P24" s="178"/>
      <c r="Q24" s="178"/>
      <c r="R24" s="178"/>
      <c r="S24" s="178"/>
      <c r="T24" s="178"/>
      <c r="U24" s="178"/>
      <c r="V24" s="178"/>
      <c r="W24" s="178"/>
      <c r="X24" s="179"/>
      <c r="Y24" s="29"/>
    </row>
    <row r="25" spans="2:26" ht="30" customHeight="1" thickBot="1">
      <c r="B25" s="72" t="s">
        <v>194</v>
      </c>
      <c r="C25" s="26"/>
      <c r="D25" s="27"/>
      <c r="E25" s="28"/>
      <c r="F25" s="27"/>
      <c r="G25" s="28"/>
      <c r="H25" s="27"/>
      <c r="I25" s="28"/>
      <c r="J25" s="27"/>
      <c r="K25" s="28"/>
      <c r="L25" s="27"/>
      <c r="M25" s="28"/>
      <c r="N25" s="28"/>
      <c r="O25" s="28"/>
      <c r="P25" s="28"/>
      <c r="Q25" s="27"/>
      <c r="R25" s="28"/>
      <c r="S25" s="158">
        <v>21047</v>
      </c>
      <c r="T25" s="159">
        <v>5</v>
      </c>
      <c r="U25" s="160">
        <v>31559</v>
      </c>
      <c r="V25" s="159">
        <v>8</v>
      </c>
      <c r="W25" s="158">
        <v>14012</v>
      </c>
      <c r="X25" s="74">
        <v>3</v>
      </c>
      <c r="Y25" s="65"/>
      <c r="Z25" s="66"/>
    </row>
    <row r="26" spans="2:26" ht="26.45" thickBot="1">
      <c r="B26" s="139" t="s">
        <v>113</v>
      </c>
      <c r="C26" s="140"/>
      <c r="D26" s="141"/>
      <c r="E26" s="142"/>
      <c r="F26" s="142"/>
      <c r="G26" s="142"/>
      <c r="H26" s="142"/>
      <c r="I26" s="142"/>
      <c r="J26" s="142"/>
      <c r="K26" s="142"/>
      <c r="L26" s="142"/>
      <c r="M26" s="142"/>
      <c r="N26" s="142"/>
      <c r="O26" s="142"/>
      <c r="P26" s="142"/>
      <c r="Q26" s="141"/>
      <c r="R26" s="142"/>
      <c r="S26" s="164">
        <f>SUM(S8,S8,S10,S12,S14,S16,S18,S20,S21,S23,S25)</f>
        <v>1787366</v>
      </c>
      <c r="T26" s="162">
        <f>SUM(T8,T10,T12,T14,T16,T18,T20,T21,T23,T25)</f>
        <v>608</v>
      </c>
      <c r="U26" s="164">
        <f>SUM(U8,U10,U12,U14,U16,U18,U20,U21,U23,U25)</f>
        <v>1749625</v>
      </c>
      <c r="V26" s="162">
        <f>SUM(V8,V10,V12,V14,V16,V18,V20,V21,V23,V25)</f>
        <v>652</v>
      </c>
      <c r="W26" s="164">
        <f>SUM(W8,W10,W12,W14,W16,W18,W20,W21,W23,W25)</f>
        <v>1238804.419</v>
      </c>
      <c r="X26" s="163">
        <f>SUM(X8,X10,X12,X14,X16,X18,X20,X21,X23,X25)</f>
        <v>554</v>
      </c>
    </row>
    <row r="27" spans="2:26">
      <c r="B27" s="21"/>
      <c r="J27" s="22">
        <v>19929</v>
      </c>
      <c r="K27" s="23" t="s">
        <v>148</v>
      </c>
      <c r="L27" s="22">
        <v>59949</v>
      </c>
      <c r="M27" s="23" t="s">
        <v>137</v>
      </c>
      <c r="N27" s="23" t="s">
        <v>195</v>
      </c>
      <c r="Q27" s="22"/>
      <c r="S27" s="64"/>
      <c r="U27" s="22"/>
      <c r="W27" s="22"/>
    </row>
    <row r="28" spans="2:26">
      <c r="Q28" s="22"/>
    </row>
    <row r="29" spans="2:26">
      <c r="Q29" s="22"/>
    </row>
  </sheetData>
  <mergeCells count="14">
    <mergeCell ref="B24:X24"/>
    <mergeCell ref="B22:X22"/>
    <mergeCell ref="B3:Y4"/>
    <mergeCell ref="B7:Y7"/>
    <mergeCell ref="B5:B6"/>
    <mergeCell ref="S5:T5"/>
    <mergeCell ref="U5:V5"/>
    <mergeCell ref="W5:X5"/>
    <mergeCell ref="B15:Y15"/>
    <mergeCell ref="B9:Y9"/>
    <mergeCell ref="B11:Y11"/>
    <mergeCell ref="B13:Y13"/>
    <mergeCell ref="B17:X17"/>
    <mergeCell ref="B19:X19"/>
  </mergeCells>
  <pageMargins left="0.70866141732283472" right="0.70866141732283472" top="0.74803149606299213" bottom="0.74803149606299213" header="0.31496062992125984" footer="0.31496062992125984"/>
  <pageSetup paperSize="9" orientation="landscape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Sanchez Manuel</dc:creator>
  <cp:keywords/>
  <dc:description/>
  <cp:lastModifiedBy/>
  <cp:revision/>
  <dcterms:created xsi:type="dcterms:W3CDTF">2011-02-02T14:38:34Z</dcterms:created>
  <dcterms:modified xsi:type="dcterms:W3CDTF">2026-02-26T17:34:42Z</dcterms:modified>
  <cp:category/>
  <cp:contentStatus/>
</cp:coreProperties>
</file>