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oz\RGDI\03-02-6 SER-GEN\03-02-6-CR-INCOP-USG-2025\AMBITO-1-OFIC. PRODUCTORA-CR-INCOP-XX\CONTROL-SG-2025\Facturacion Servicios Publicos\I TRIM 2025\"/>
    </mc:Choice>
  </mc:AlternateContent>
  <xr:revisionPtr revIDLastSave="0" documentId="8_{E9C0F49A-4F89-49EA-9992-4BC2328DACD0}" xr6:coauthVersionLast="47" xr6:coauthVersionMax="47" xr10:uidLastSave="{00000000-0000-0000-0000-000000000000}"/>
  <bookViews>
    <workbookView xWindow="-108" yWindow="-108" windowWidth="23256" windowHeight="13896" tabRatio="819" xr2:uid="{00000000-000D-0000-FFFF-FFFF00000000}"/>
  </bookViews>
  <sheets>
    <sheet name="Control Telefono" sheetId="4" r:id="rId1"/>
    <sheet name="Hoja6" sheetId="9" state="hidden" r:id="rId2"/>
    <sheet name="Control Electrico" sheetId="10" r:id="rId3"/>
    <sheet name="Control Agua" sheetId="11" r:id="rId4"/>
  </sheets>
  <definedNames>
    <definedName name="_xlnm.Print_Area" localSheetId="3">'Control Agua'!$B$3:$Y$26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1" l="1"/>
  <c r="S27" i="11"/>
  <c r="U26" i="11" l="1"/>
  <c r="E37" i="10"/>
  <c r="C48" i="4"/>
  <c r="X26" i="11"/>
  <c r="W26" i="11"/>
  <c r="V26" i="11"/>
  <c r="T26" i="11"/>
  <c r="S26" i="11"/>
  <c r="H37" i="10"/>
  <c r="F37" i="10"/>
  <c r="D37" i="10"/>
  <c r="C37" i="10"/>
  <c r="G37" i="10"/>
  <c r="C40" i="10" l="1"/>
  <c r="C41" i="10"/>
  <c r="D48" i="4"/>
  <c r="E48" i="4"/>
  <c r="E50" i="4" l="1"/>
</calcChain>
</file>

<file path=xl/sharedStrings.xml><?xml version="1.0" encoding="utf-8"?>
<sst xmlns="http://schemas.openxmlformats.org/spreadsheetml/2006/main" count="247" uniqueCount="204">
  <si>
    <t>CONTROL TELEFONICO I TRIMESTRE 2025</t>
  </si>
  <si>
    <t>Telefonos</t>
  </si>
  <si>
    <t>Ubicación</t>
  </si>
  <si>
    <t>Enero</t>
  </si>
  <si>
    <t>Febrero</t>
  </si>
  <si>
    <t>Marzo</t>
  </si>
  <si>
    <t>Puerto Caldera</t>
  </si>
  <si>
    <t>2634-9100</t>
  </si>
  <si>
    <t>Central Telefonica</t>
  </si>
  <si>
    <t>1732-7630</t>
  </si>
  <si>
    <t>Internet 20MB</t>
  </si>
  <si>
    <t>1736-1431</t>
  </si>
  <si>
    <t>Caldera</t>
  </si>
  <si>
    <t>2634-4010</t>
  </si>
  <si>
    <t>Presidencia Ejecutiva (Loma)</t>
  </si>
  <si>
    <t>2634-4275</t>
  </si>
  <si>
    <t>Asesoría Legal</t>
  </si>
  <si>
    <t>2634-3048</t>
  </si>
  <si>
    <t>Elevador Caldera</t>
  </si>
  <si>
    <t>Puntarenas</t>
  </si>
  <si>
    <t>2661-4634</t>
  </si>
  <si>
    <t>JPT</t>
  </si>
  <si>
    <t>1730-0505</t>
  </si>
  <si>
    <t>JPT ( 4 MB Simetrico)</t>
  </si>
  <si>
    <t>2661-2270</t>
  </si>
  <si>
    <t>Oficina de Monitoreo</t>
  </si>
  <si>
    <t>1730-1036</t>
  </si>
  <si>
    <t>Cruceros Antigua Capitania</t>
  </si>
  <si>
    <t>San José</t>
  </si>
  <si>
    <t>2223-4348</t>
  </si>
  <si>
    <t>Presidencia Ejecutiva</t>
  </si>
  <si>
    <t>2233-9028</t>
  </si>
  <si>
    <t>Presidencia Ejecutiva (Línea Eliminada)</t>
  </si>
  <si>
    <t>Muelle Golfito</t>
  </si>
  <si>
    <t>1732-1322</t>
  </si>
  <si>
    <t>Golfito ( 4 MB Simetrico)</t>
  </si>
  <si>
    <t>2775-3251</t>
  </si>
  <si>
    <t>Golfito</t>
  </si>
  <si>
    <t>Muelle Quepos</t>
  </si>
  <si>
    <t>1736-8841</t>
  </si>
  <si>
    <t>Adm. Muelle Quepos</t>
  </si>
  <si>
    <t>Telefonos Moviles</t>
  </si>
  <si>
    <t>8949-3131</t>
  </si>
  <si>
    <t>8627-8080</t>
  </si>
  <si>
    <t>Sin Asignar</t>
  </si>
  <si>
    <t>8858-5050</t>
  </si>
  <si>
    <t xml:space="preserve">Subgerente </t>
  </si>
  <si>
    <t>8729-9229</t>
  </si>
  <si>
    <t>Sin asignar</t>
  </si>
  <si>
    <t>8337-8115</t>
  </si>
  <si>
    <t>DAF</t>
  </si>
  <si>
    <t>8832-4366</t>
  </si>
  <si>
    <t>8337-8018</t>
  </si>
  <si>
    <t>Servicios Generales Jefatura</t>
  </si>
  <si>
    <t>8337-8087</t>
  </si>
  <si>
    <t>Servicios Generales Chofer (Gustavo)</t>
  </si>
  <si>
    <t>8337-7403</t>
  </si>
  <si>
    <t>Servicios Generales ( Chofer vacante)</t>
  </si>
  <si>
    <t>8348-1240</t>
  </si>
  <si>
    <t>Servicios Generales (Chofer Mauro</t>
  </si>
  <si>
    <t>8792-1881</t>
  </si>
  <si>
    <t>Servicios Generales (Chofer John)</t>
  </si>
  <si>
    <t>8348-0848</t>
  </si>
  <si>
    <t>8337-7738</t>
  </si>
  <si>
    <t>Tecnologías de Información</t>
  </si>
  <si>
    <t>8337-7130</t>
  </si>
  <si>
    <t>O.P.I.P.</t>
  </si>
  <si>
    <t>8337-7511</t>
  </si>
  <si>
    <t>Director Portuario (Línea Eliminada)</t>
  </si>
  <si>
    <t>8337-7927</t>
  </si>
  <si>
    <t>Administardor Muelle Golfito</t>
  </si>
  <si>
    <t>8740-8175</t>
  </si>
  <si>
    <t>Administración Muelle Punt.</t>
  </si>
  <si>
    <t>8913-7690</t>
  </si>
  <si>
    <t>Administrador Muelle Quepos</t>
  </si>
  <si>
    <t>8707-6363</t>
  </si>
  <si>
    <t>Internet Portatil GG</t>
  </si>
  <si>
    <t>8507-7447</t>
  </si>
  <si>
    <t>Internet Portatil PE</t>
  </si>
  <si>
    <t>8905-2016</t>
  </si>
  <si>
    <t>D.A.F       (No De-vice)</t>
  </si>
  <si>
    <t>8499-4153</t>
  </si>
  <si>
    <t>AUDITORIA</t>
  </si>
  <si>
    <t>Total</t>
  </si>
  <si>
    <t>Control consumo electrico por área - I TRIMESTRE 2025</t>
  </si>
  <si>
    <t>Nise</t>
  </si>
  <si>
    <t>Dirección</t>
  </si>
  <si>
    <t>Consumo   KWH-DM</t>
  </si>
  <si>
    <t>Consumo KWH-DM</t>
  </si>
  <si>
    <t>Consumo KWH-DM2</t>
  </si>
  <si>
    <t>Se paga en conjunto con S.P.C.</t>
  </si>
  <si>
    <t>Edificio Adm. Caldera</t>
  </si>
  <si>
    <t>¢ 1,699,672.80</t>
  </si>
  <si>
    <t>¢ 1,378,997.19</t>
  </si>
  <si>
    <t>Casa la loma</t>
  </si>
  <si>
    <t>PLAZA DE ARTESANIAS Edificio oeste, planta baja y bombas</t>
  </si>
  <si>
    <t>PLAZA DE ARTESANIAS Edificio principal (Catup, Junta Promotora, Banco)</t>
  </si>
  <si>
    <t>MUELLE DE CRUCEROS CAPITANIA</t>
  </si>
  <si>
    <t>PLAZA DE ARTESANIAS Edificio oeste, planta alta</t>
  </si>
  <si>
    <t>FARO</t>
  </si>
  <si>
    <t>Felipe J Alvarado</t>
  </si>
  <si>
    <t>Mercado de Artesanias</t>
  </si>
  <si>
    <t>ADM. MUELLE QUEPOS</t>
  </si>
  <si>
    <t>MUELLE DE QUEPOS</t>
  </si>
  <si>
    <t>Incop - San Jose</t>
  </si>
  <si>
    <t>EDIFICIO SAN JOSE</t>
  </si>
  <si>
    <t>EDIFICIO SAN JOSE SEGUNDA PLANTA</t>
  </si>
  <si>
    <t>GOLFITO  MUELLE</t>
  </si>
  <si>
    <t>GOLFITO (Faro frente a playa cacao Cacao )</t>
  </si>
  <si>
    <t>GOLFITO  MUELLE (Faro Bella Vista )</t>
  </si>
  <si>
    <t>GOLFITO  MUELLE (Dique )</t>
  </si>
  <si>
    <t>GOLFITO  MUELLE (Principal)</t>
  </si>
  <si>
    <t xml:space="preserve">GOLFITO  MUELLE (Rombos cuadra </t>
  </si>
  <si>
    <t>GOLFITO  MUELLE (PREDIO CONVENIO PIMA antigua Red de frio )</t>
  </si>
  <si>
    <t>GOLFITO  MUELLE / PREDIO (Antigua Dole )</t>
  </si>
  <si>
    <t xml:space="preserve">OTROS </t>
  </si>
  <si>
    <t>LOCALIZACION ESPARZA</t>
  </si>
  <si>
    <t>Lo amarillo falta</t>
  </si>
  <si>
    <t>LOCALIZACIÓN ESPARZA</t>
  </si>
  <si>
    <t>TOTAL</t>
  </si>
  <si>
    <t xml:space="preserve">CONSUMO TOTAL </t>
  </si>
  <si>
    <t>CONSUMO TOTAL KWH</t>
  </si>
  <si>
    <t>Control consumo agua I Trimestre 2025</t>
  </si>
  <si>
    <t>MEDIDOR</t>
  </si>
  <si>
    <t>CONSUMO</t>
  </si>
  <si>
    <t>ENERO</t>
  </si>
  <si>
    <t>FEBRERO</t>
  </si>
  <si>
    <t>MARZO</t>
  </si>
  <si>
    <t xml:space="preserve">    ABRIL</t>
  </si>
  <si>
    <t xml:space="preserve">   MAYO</t>
  </si>
  <si>
    <t xml:space="preserve">AGOSTO </t>
  </si>
  <si>
    <t xml:space="preserve">Gasto </t>
  </si>
  <si>
    <t>Consumo de agua (m3)</t>
  </si>
  <si>
    <t>Gasto</t>
  </si>
  <si>
    <t>Edifio Adm. Caldera</t>
  </si>
  <si>
    <t>Caldera Casa La Loma</t>
  </si>
  <si>
    <t>516-8200</t>
  </si>
  <si>
    <t>146    m3</t>
  </si>
  <si>
    <t>53 m3</t>
  </si>
  <si>
    <t>93 m3</t>
  </si>
  <si>
    <t>261 m3</t>
  </si>
  <si>
    <t>86 m3</t>
  </si>
  <si>
    <t>73 m3</t>
  </si>
  <si>
    <t>45 m3</t>
  </si>
  <si>
    <t>46 m3</t>
  </si>
  <si>
    <t>21 m3</t>
  </si>
  <si>
    <t>Casa Felipe J Alvarado</t>
  </si>
  <si>
    <t>539-1285</t>
  </si>
  <si>
    <t>6 m3</t>
  </si>
  <si>
    <t>5   m3</t>
  </si>
  <si>
    <t>6  M3</t>
  </si>
  <si>
    <t>7 m3</t>
  </si>
  <si>
    <t>5 m3</t>
  </si>
  <si>
    <t>12 m3</t>
  </si>
  <si>
    <t>10 m3</t>
  </si>
  <si>
    <t>11 m3</t>
  </si>
  <si>
    <t>16 M3</t>
  </si>
  <si>
    <t>Plaza del Pacifico</t>
  </si>
  <si>
    <t>515-0466</t>
  </si>
  <si>
    <t>1439    m3</t>
  </si>
  <si>
    <t>1393  m3</t>
  </si>
  <si>
    <t>1253 m3</t>
  </si>
  <si>
    <t>1695 m3</t>
  </si>
  <si>
    <t>1495 m3</t>
  </si>
  <si>
    <t>1338 m3</t>
  </si>
  <si>
    <t>1402 m3</t>
  </si>
  <si>
    <t>1424 M3</t>
  </si>
  <si>
    <t>1425 M3</t>
  </si>
  <si>
    <t>1340 M3</t>
  </si>
  <si>
    <t>Capitania</t>
  </si>
  <si>
    <t>516-8513</t>
  </si>
  <si>
    <t>274  m3</t>
  </si>
  <si>
    <t>372  m3</t>
  </si>
  <si>
    <t>665 m3</t>
  </si>
  <si>
    <t>250 m3</t>
  </si>
  <si>
    <t>335 M3</t>
  </si>
  <si>
    <t>275 M3</t>
  </si>
  <si>
    <t>127 M3</t>
  </si>
  <si>
    <t>124 M3</t>
  </si>
  <si>
    <t>125 M3</t>
  </si>
  <si>
    <t>309 M3</t>
  </si>
  <si>
    <t>Muelle Crucero Puntarenas</t>
  </si>
  <si>
    <t>554-9709</t>
  </si>
  <si>
    <t>517-0577</t>
  </si>
  <si>
    <t>517-1482</t>
  </si>
  <si>
    <t>58 m3</t>
  </si>
  <si>
    <t>146 m3</t>
  </si>
  <si>
    <t>101 m3</t>
  </si>
  <si>
    <t>43 m3</t>
  </si>
  <si>
    <t>29 M3</t>
  </si>
  <si>
    <t>30 M3</t>
  </si>
  <si>
    <t>52 M3</t>
  </si>
  <si>
    <t>321-9877</t>
  </si>
  <si>
    <t>33 m3</t>
  </si>
  <si>
    <t>44 m3</t>
  </si>
  <si>
    <t>34 m3</t>
  </si>
  <si>
    <t xml:space="preserve">45 m3 </t>
  </si>
  <si>
    <t>37 m3</t>
  </si>
  <si>
    <t>54 m3</t>
  </si>
  <si>
    <t xml:space="preserve"> FELIPE J ALVARADO (PAGA FA)</t>
  </si>
  <si>
    <t>514-9912</t>
  </si>
  <si>
    <t>Consumo total</t>
  </si>
  <si>
    <t>29 m3</t>
  </si>
  <si>
    <t>Total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</si>
</sst>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₡&quot;* #,##0.00_-;\-&quot;₡&quot;* #,##0.00_-;_-&quot;₡&quot;* &quot;-&quot;??_-;_-@_-"/>
    <numFmt numFmtId="165" formatCode="_(&quot;₡&quot;* #,##0.00_);_(&quot;₡&quot;* \(#,##0.00\);_(&quot;₡&quot;* &quot;-&quot;??_);_(@_)"/>
    <numFmt numFmtId="166" formatCode="_-* #,##0.00\ _€_-;\-* #,##0.00\ _€_-;_-* &quot;-&quot;??\ _€_-;_-@_-"/>
    <numFmt numFmtId="167" formatCode="&quot;₡&quot;#,##0.00"/>
    <numFmt numFmtId="168" formatCode="_([$₡-140A]* #,##0.00_);_([$₡-140A]* \(#,##0.00\);_([$₡-140A]* &quot;-&quot;??_);_(@_)"/>
    <numFmt numFmtId="169" formatCode="dd/mm/yyyy;@"/>
    <numFmt numFmtId="170" formatCode="0;[Red]0"/>
    <numFmt numFmtId="171" formatCode="#####\ &quot;KWH&quot;"/>
    <numFmt numFmtId="172" formatCode="&quot;₡&quot;#,##0.00;[Red]&quot;₡&quot;#,##0.00"/>
    <numFmt numFmtId="173" formatCode="_-[$₡-140A]* #,##0.00_-;\-[$₡-140A]* #,##0.00_-;_-[$₡-140A]* &quot;-&quot;??_-;_-@_-"/>
  </numFmts>
  <fonts count="18">
    <font>
      <sz val="11"/>
      <color theme="1"/>
      <name val="Calibri"/>
      <family val="2"/>
      <scheme val="minor"/>
    </font>
    <font>
      <sz val="10"/>
      <color indexed="8"/>
      <name val="匠牥晩††††††††††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 Light"/>
      <family val="2"/>
    </font>
    <font>
      <b/>
      <sz val="16"/>
      <color theme="1"/>
      <name val="Calibri Light"/>
      <family val="2"/>
    </font>
    <font>
      <sz val="16"/>
      <name val="Calibri Light"/>
      <family val="2"/>
    </font>
    <font>
      <sz val="16"/>
      <color indexed="8"/>
      <name val="Calibri Light"/>
      <family val="2"/>
    </font>
    <font>
      <b/>
      <sz val="16"/>
      <name val="Calibri Light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0"/>
      <name val="Calibri"/>
      <family val="2"/>
      <scheme val="minor"/>
    </font>
    <font>
      <b/>
      <sz val="18"/>
      <color theme="1"/>
      <name val="Calibri Light"/>
      <family val="2"/>
    </font>
    <font>
      <sz val="18"/>
      <name val="Calibri Light"/>
      <family val="2"/>
    </font>
    <font>
      <b/>
      <sz val="18"/>
      <name val="Calibri Light"/>
      <family val="2"/>
    </font>
    <font>
      <b/>
      <sz val="18"/>
      <color indexed="8"/>
      <name val="Calibri Light"/>
      <family val="2"/>
    </font>
    <font>
      <sz val="18"/>
      <color theme="1"/>
      <name val="Calibri Light"/>
      <family val="2"/>
    </font>
    <font>
      <sz val="18"/>
      <color indexed="8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CA2B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7" fillId="9" borderId="1" xfId="60" applyFont="1" applyFill="1" applyBorder="1" applyAlignment="1">
      <alignment horizontal="left" vertical="center" wrapText="1"/>
    </xf>
    <xf numFmtId="167" fontId="4" fillId="9" borderId="1" xfId="0" applyNumberFormat="1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center" wrapText="1"/>
    </xf>
    <xf numFmtId="0" fontId="7" fillId="9" borderId="1" xfId="60" applyFont="1" applyFill="1" applyBorder="1" applyAlignment="1">
      <alignment horizontal="center" vertical="center" wrapText="1"/>
    </xf>
    <xf numFmtId="0" fontId="4" fillId="9" borderId="1" xfId="60" applyFont="1" applyFill="1" applyBorder="1" applyAlignment="1">
      <alignment horizontal="center" wrapText="1"/>
    </xf>
    <xf numFmtId="0" fontId="4" fillId="9" borderId="1" xfId="60" applyFont="1" applyFill="1" applyBorder="1" applyAlignment="1">
      <alignment horizontal="left" vertical="center" wrapText="1"/>
    </xf>
    <xf numFmtId="0" fontId="7" fillId="9" borderId="1" xfId="65" applyFont="1" applyFill="1" applyBorder="1" applyAlignment="1">
      <alignment horizontal="center" vertical="center" wrapText="1"/>
    </xf>
    <xf numFmtId="0" fontId="7" fillId="9" borderId="1" xfId="65" applyFont="1" applyFill="1" applyBorder="1" applyAlignment="1">
      <alignment horizontal="left" vertical="center" wrapText="1"/>
    </xf>
    <xf numFmtId="0" fontId="7" fillId="9" borderId="1" xfId="63" applyFont="1" applyFill="1" applyBorder="1" applyAlignment="1">
      <alignment horizontal="center" vertical="center" wrapText="1"/>
    </xf>
    <xf numFmtId="0" fontId="7" fillId="9" borderId="1" xfId="63" applyFont="1" applyFill="1" applyBorder="1" applyAlignment="1">
      <alignment horizontal="left" vertical="center" wrapText="1"/>
    </xf>
    <xf numFmtId="0" fontId="7" fillId="9" borderId="1" xfId="62" applyFont="1" applyFill="1" applyBorder="1" applyAlignment="1">
      <alignment horizontal="center" vertical="center" wrapText="1"/>
    </xf>
    <xf numFmtId="0" fontId="7" fillId="9" borderId="1" xfId="62" applyFont="1" applyFill="1" applyBorder="1" applyAlignment="1">
      <alignment horizontal="left" vertical="center" wrapText="1"/>
    </xf>
    <xf numFmtId="168" fontId="4" fillId="0" borderId="0" xfId="0" applyNumberFormat="1" applyFont="1"/>
    <xf numFmtId="173" fontId="4" fillId="7" borderId="0" xfId="0" applyNumberFormat="1" applyFont="1" applyFill="1"/>
    <xf numFmtId="167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168" fontId="9" fillId="0" borderId="0" xfId="0" applyNumberFormat="1" applyFont="1"/>
    <xf numFmtId="0" fontId="9" fillId="0" borderId="0" xfId="0" applyFont="1"/>
    <xf numFmtId="0" fontId="10" fillId="10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68" fontId="9" fillId="2" borderId="18" xfId="0" applyNumberFormat="1" applyFont="1" applyFill="1" applyBorder="1" applyAlignment="1">
      <alignment horizontal="center" vertical="center" wrapText="1"/>
    </xf>
    <xf numFmtId="168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67" fontId="9" fillId="2" borderId="27" xfId="0" applyNumberFormat="1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0" borderId="6" xfId="32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168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8" fontId="9" fillId="0" borderId="19" xfId="80" applyNumberFormat="1" applyFont="1" applyFill="1" applyBorder="1" applyAlignment="1">
      <alignment horizontal="center" vertical="center" wrapText="1"/>
    </xf>
    <xf numFmtId="165" fontId="9" fillId="0" borderId="19" xfId="80" applyFont="1" applyFill="1" applyBorder="1" applyAlignment="1">
      <alignment horizontal="center" vertical="center" wrapText="1"/>
    </xf>
    <xf numFmtId="167" fontId="9" fillId="0" borderId="2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67" fontId="9" fillId="0" borderId="18" xfId="0" applyNumberFormat="1" applyFont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68" fontId="9" fillId="0" borderId="18" xfId="0" applyNumberFormat="1" applyFont="1" applyBorder="1" applyAlignment="1">
      <alignment horizontal="center" vertical="center" wrapText="1"/>
    </xf>
    <xf numFmtId="167" fontId="9" fillId="0" borderId="28" xfId="0" applyNumberFormat="1" applyFont="1" applyBorder="1" applyAlignment="1">
      <alignment horizontal="center" vertical="center"/>
    </xf>
    <xf numFmtId="0" fontId="9" fillId="0" borderId="25" xfId="35" applyFont="1" applyBorder="1" applyAlignment="1">
      <alignment horizontal="center" vertical="center" wrapText="1"/>
    </xf>
    <xf numFmtId="168" fontId="10" fillId="0" borderId="19" xfId="0" applyNumberFormat="1" applyFont="1" applyBorder="1" applyAlignment="1">
      <alignment horizontal="center" vertical="center" wrapText="1"/>
    </xf>
    <xf numFmtId="167" fontId="9" fillId="0" borderId="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6" xfId="35" applyFont="1" applyBorder="1" applyAlignment="1">
      <alignment horizontal="center" vertical="center" wrapText="1"/>
    </xf>
    <xf numFmtId="168" fontId="9" fillId="0" borderId="8" xfId="0" applyNumberFormat="1" applyFont="1" applyBorder="1" applyAlignment="1">
      <alignment horizontal="center" vertical="center" wrapText="1"/>
    </xf>
    <xf numFmtId="168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9" xfId="8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9" fillId="0" borderId="17" xfId="38" applyFont="1" applyBorder="1" applyAlignment="1">
      <alignment horizontal="center" vertical="center" wrapText="1"/>
    </xf>
    <xf numFmtId="168" fontId="9" fillId="0" borderId="5" xfId="0" applyNumberFormat="1" applyFont="1" applyBorder="1" applyAlignment="1">
      <alignment horizontal="center" vertical="center" wrapText="1"/>
    </xf>
    <xf numFmtId="168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9" fillId="0" borderId="3" xfId="80" applyFont="1" applyFill="1" applyBorder="1" applyAlignment="1">
      <alignment horizontal="center" vertical="center" wrapText="1"/>
    </xf>
    <xf numFmtId="167" fontId="9" fillId="0" borderId="32" xfId="0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4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7" fontId="9" fillId="0" borderId="0" xfId="0" applyNumberFormat="1" applyFont="1"/>
    <xf numFmtId="0" fontId="11" fillId="8" borderId="24" xfId="41" applyFont="1" applyFill="1" applyBorder="1" applyAlignment="1">
      <alignment horizontal="center" vertical="center" wrapText="1"/>
    </xf>
    <xf numFmtId="0" fontId="9" fillId="2" borderId="17" xfId="38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7" fontId="9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5" xfId="4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67" fontId="4" fillId="11" borderId="1" xfId="0" applyNumberFormat="1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167" fontId="4" fillId="11" borderId="3" xfId="0" applyNumberFormat="1" applyFont="1" applyFill="1" applyBorder="1" applyAlignment="1">
      <alignment horizontal="left" vertical="center" wrapText="1"/>
    </xf>
    <xf numFmtId="168" fontId="4" fillId="11" borderId="1" xfId="0" applyNumberFormat="1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168" fontId="4" fillId="11" borderId="21" xfId="0" applyNumberFormat="1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 wrapText="1"/>
    </xf>
    <xf numFmtId="17" fontId="13" fillId="12" borderId="17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8" fontId="12" fillId="11" borderId="23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6" fillId="6" borderId="0" xfId="0" applyFont="1" applyFill="1" applyAlignment="1">
      <alignment wrapText="1"/>
    </xf>
    <xf numFmtId="0" fontId="6" fillId="0" borderId="0" xfId="0" applyFont="1" applyAlignment="1">
      <alignment wrapText="1"/>
    </xf>
    <xf numFmtId="169" fontId="8" fillId="9" borderId="17" xfId="0" applyNumberFormat="1" applyFont="1" applyFill="1" applyBorder="1" applyAlignment="1">
      <alignment horizontal="center" vertical="center" wrapText="1"/>
    </xf>
    <xf numFmtId="0" fontId="8" fillId="9" borderId="17" xfId="24" applyFont="1" applyFill="1" applyBorder="1" applyAlignment="1">
      <alignment horizontal="center" vertical="center" wrapText="1"/>
    </xf>
    <xf numFmtId="171" fontId="4" fillId="9" borderId="3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wrapText="1"/>
    </xf>
    <xf numFmtId="0" fontId="6" fillId="9" borderId="1" xfId="2" applyFont="1" applyFill="1" applyBorder="1" applyAlignment="1">
      <alignment horizontal="center" vertical="center" wrapText="1"/>
    </xf>
    <xf numFmtId="0" fontId="6" fillId="9" borderId="1" xfId="11" applyFont="1" applyFill="1" applyBorder="1" applyAlignment="1">
      <alignment horizontal="left"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7" fillId="9" borderId="1" xfId="14" applyFont="1" applyFill="1" applyBorder="1" applyAlignment="1">
      <alignment horizontal="center" vertical="center" wrapText="1"/>
    </xf>
    <xf numFmtId="0" fontId="7" fillId="9" borderId="1" xfId="15" applyFont="1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170" fontId="7" fillId="9" borderId="1" xfId="14" applyNumberFormat="1" applyFont="1" applyFill="1" applyBorder="1" applyAlignment="1">
      <alignment horizontal="center" vertical="center" wrapText="1"/>
    </xf>
    <xf numFmtId="172" fontId="4" fillId="9" borderId="1" xfId="0" applyNumberFormat="1" applyFont="1" applyFill="1" applyBorder="1" applyAlignment="1">
      <alignment horizontal="center" vertical="center" wrapText="1"/>
    </xf>
    <xf numFmtId="0" fontId="7" fillId="9" borderId="1" xfId="24" applyFont="1" applyFill="1" applyBorder="1" applyAlignment="1">
      <alignment horizontal="left" vertical="center" wrapText="1"/>
    </xf>
    <xf numFmtId="0" fontId="7" fillId="9" borderId="1" xfId="18" applyFont="1" applyFill="1" applyBorder="1" applyAlignment="1">
      <alignment horizontal="center" vertical="center" wrapText="1"/>
    </xf>
    <xf numFmtId="0" fontId="7" fillId="9" borderId="1" xfId="18" applyFont="1" applyFill="1" applyBorder="1" applyAlignment="1">
      <alignment horizontal="left" vertical="center" wrapText="1"/>
    </xf>
    <xf numFmtId="0" fontId="7" fillId="9" borderId="1" xfId="21" applyFont="1" applyFill="1" applyBorder="1" applyAlignment="1">
      <alignment horizontal="center" vertical="center" wrapText="1"/>
    </xf>
    <xf numFmtId="0" fontId="7" fillId="9" borderId="1" xfId="21" applyFont="1" applyFill="1" applyBorder="1" applyAlignment="1">
      <alignment horizontal="left" vertical="center" wrapText="1"/>
    </xf>
    <xf numFmtId="0" fontId="7" fillId="9" borderId="1" xfId="24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wrapText="1"/>
    </xf>
    <xf numFmtId="0" fontId="5" fillId="7" borderId="0" xfId="0" applyFont="1" applyFill="1" applyAlignment="1">
      <alignment horizontal="center" wrapText="1"/>
    </xf>
    <xf numFmtId="167" fontId="5" fillId="7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71" fontId="5" fillId="7" borderId="0" xfId="0" applyNumberFormat="1" applyFont="1" applyFill="1" applyAlignment="1">
      <alignment horizontal="center" wrapText="1"/>
    </xf>
    <xf numFmtId="9" fontId="4" fillId="0" borderId="0" xfId="81" applyFont="1" applyFill="1" applyAlignment="1">
      <alignment wrapText="1"/>
    </xf>
    <xf numFmtId="169" fontId="14" fillId="13" borderId="17" xfId="0" applyNumberFormat="1" applyFont="1" applyFill="1" applyBorder="1" applyAlignment="1">
      <alignment horizontal="center" vertical="center" wrapText="1"/>
    </xf>
    <xf numFmtId="169" fontId="13" fillId="13" borderId="17" xfId="0" applyNumberFormat="1" applyFont="1" applyFill="1" applyBorder="1" applyAlignment="1">
      <alignment horizontal="center" vertical="center" wrapText="1"/>
    </xf>
    <xf numFmtId="167" fontId="13" fillId="13" borderId="6" xfId="0" applyNumberFormat="1" applyFont="1" applyFill="1" applyBorder="1" applyAlignment="1">
      <alignment horizontal="center" vertical="center" wrapText="1"/>
    </xf>
    <xf numFmtId="171" fontId="13" fillId="13" borderId="6" xfId="0" applyNumberFormat="1" applyFont="1" applyFill="1" applyBorder="1" applyAlignment="1">
      <alignment horizontal="center" vertical="center" wrapText="1"/>
    </xf>
    <xf numFmtId="168" fontId="13" fillId="13" borderId="6" xfId="0" applyNumberFormat="1" applyFont="1" applyFill="1" applyBorder="1" applyAlignment="1">
      <alignment horizontal="center" vertical="center" wrapText="1"/>
    </xf>
    <xf numFmtId="0" fontId="13" fillId="11" borderId="1" xfId="2" applyFont="1" applyFill="1" applyBorder="1" applyAlignment="1">
      <alignment horizontal="center" vertical="center" wrapText="1"/>
    </xf>
    <xf numFmtId="0" fontId="15" fillId="11" borderId="1" xfId="24" applyFont="1" applyFill="1" applyBorder="1" applyAlignment="1">
      <alignment horizontal="center" vertical="center" wrapText="1"/>
    </xf>
    <xf numFmtId="167" fontId="16" fillId="11" borderId="1" xfId="0" applyNumberFormat="1" applyFont="1" applyFill="1" applyBorder="1" applyAlignment="1">
      <alignment horizontal="center" vertical="center" wrapText="1"/>
    </xf>
    <xf numFmtId="3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11" borderId="1" xfId="18" applyFont="1" applyFill="1" applyBorder="1" applyAlignment="1">
      <alignment horizontal="center" vertical="center" wrapText="1"/>
    </xf>
    <xf numFmtId="0" fontId="17" fillId="11" borderId="1" xfId="24" applyFont="1" applyFill="1" applyBorder="1" applyAlignment="1">
      <alignment horizontal="center" vertical="center" wrapText="1"/>
    </xf>
    <xf numFmtId="171" fontId="16" fillId="11" borderId="1" xfId="0" applyNumberFormat="1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168" fontId="10" fillId="13" borderId="4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168" fontId="10" fillId="13" borderId="2" xfId="0" applyNumberFormat="1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168" fontId="10" fillId="13" borderId="5" xfId="0" applyNumberFormat="1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8" fontId="10" fillId="13" borderId="3" xfId="0" applyNumberFormat="1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168" fontId="10" fillId="11" borderId="8" xfId="0" applyNumberFormat="1" applyFont="1" applyFill="1" applyBorder="1" applyAlignment="1">
      <alignment horizontal="center" vertical="center" wrapText="1"/>
    </xf>
    <xf numFmtId="168" fontId="10" fillId="11" borderId="9" xfId="0" applyNumberFormat="1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167" fontId="9" fillId="2" borderId="28" xfId="0" applyNumberFormat="1" applyFont="1" applyFill="1" applyBorder="1" applyAlignment="1">
      <alignment horizontal="center" vertical="center"/>
    </xf>
    <xf numFmtId="167" fontId="9" fillId="2" borderId="9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167" fontId="9" fillId="2" borderId="30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167" fontId="9" fillId="2" borderId="19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9" fillId="0" borderId="17" xfId="41" applyFont="1" applyBorder="1" applyAlignment="1">
      <alignment horizontal="center" vertical="center" wrapText="1"/>
    </xf>
    <xf numFmtId="168" fontId="9" fillId="0" borderId="36" xfId="0" applyNumberFormat="1" applyFont="1" applyBorder="1" applyAlignment="1">
      <alignment horizontal="center" vertical="center" wrapText="1"/>
    </xf>
    <xf numFmtId="168" fontId="9" fillId="0" borderId="30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67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167" fontId="9" fillId="2" borderId="23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167" fontId="9" fillId="2" borderId="23" xfId="0" applyNumberFormat="1" applyFont="1" applyFill="1" applyBorder="1" applyAlignment="1">
      <alignment horizontal="center" vertical="center" wrapText="1"/>
    </xf>
    <xf numFmtId="167" fontId="4" fillId="9" borderId="35" xfId="0" applyNumberFormat="1" applyFont="1" applyFill="1" applyBorder="1" applyAlignment="1">
      <alignment horizontal="left" vertical="center" wrapText="1"/>
    </xf>
    <xf numFmtId="167" fontId="4" fillId="9" borderId="5" xfId="0" applyNumberFormat="1" applyFont="1" applyFill="1" applyBorder="1" applyAlignment="1">
      <alignment horizontal="center" vertical="center" wrapText="1"/>
    </xf>
    <xf numFmtId="4" fontId="4" fillId="9" borderId="0" xfId="0" applyNumberFormat="1" applyFont="1" applyFill="1" applyAlignment="1">
      <alignment horizontal="center" vertical="center" wrapText="1"/>
    </xf>
    <xf numFmtId="167" fontId="9" fillId="2" borderId="19" xfId="0" applyNumberFormat="1" applyFont="1" applyFill="1" applyBorder="1" applyAlignment="1">
      <alignment horizontal="center" vertical="center" wrapText="1"/>
    </xf>
    <xf numFmtId="4" fontId="7" fillId="9" borderId="1" xfId="18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167" fontId="10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8" fontId="9" fillId="0" borderId="0" xfId="0" applyNumberFormat="1" applyFont="1" applyAlignment="1">
      <alignment horizontal="center"/>
    </xf>
    <xf numFmtId="173" fontId="9" fillId="0" borderId="0" xfId="82" applyNumberFormat="1" applyFont="1" applyFill="1" applyBorder="1" applyAlignment="1">
      <alignment horizontal="center"/>
    </xf>
    <xf numFmtId="0" fontId="7" fillId="14" borderId="1" xfId="63" applyFont="1" applyFill="1" applyBorder="1" applyAlignment="1">
      <alignment horizontal="center" vertical="center" wrapText="1"/>
    </xf>
    <xf numFmtId="0" fontId="7" fillId="14" borderId="1" xfId="63" applyFont="1" applyFill="1" applyBorder="1" applyAlignment="1">
      <alignment horizontal="left" vertical="center" wrapText="1"/>
    </xf>
    <xf numFmtId="167" fontId="4" fillId="14" borderId="1" xfId="0" applyNumberFormat="1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left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wrapText="1"/>
    </xf>
    <xf numFmtId="0" fontId="12" fillId="11" borderId="16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12" fillId="13" borderId="22" xfId="0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12" fillId="13" borderId="34" xfId="0" applyFont="1" applyFill="1" applyBorder="1" applyAlignment="1">
      <alignment horizontal="center" vertical="center" wrapText="1"/>
    </xf>
    <xf numFmtId="0" fontId="11" fillId="11" borderId="7" xfId="41" applyFont="1" applyFill="1" applyBorder="1" applyAlignment="1">
      <alignment horizontal="center" vertical="center" wrapText="1"/>
    </xf>
    <xf numFmtId="0" fontId="11" fillId="11" borderId="24" xfId="41" applyFont="1" applyFill="1" applyBorder="1" applyAlignment="1">
      <alignment horizontal="center" vertical="center" wrapText="1"/>
    </xf>
    <xf numFmtId="0" fontId="11" fillId="11" borderId="10" xfId="41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vertical="center" wrapText="1"/>
    </xf>
    <xf numFmtId="0" fontId="10" fillId="13" borderId="16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10" fillId="13" borderId="23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1" borderId="7" xfId="35" applyFont="1" applyFill="1" applyBorder="1" applyAlignment="1">
      <alignment horizontal="center" vertical="center" wrapText="1"/>
    </xf>
    <xf numFmtId="0" fontId="10" fillId="11" borderId="24" xfId="35" applyFont="1" applyFill="1" applyBorder="1" applyAlignment="1">
      <alignment horizontal="center" vertical="center" wrapText="1"/>
    </xf>
    <xf numFmtId="0" fontId="10" fillId="11" borderId="10" xfId="35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</cellXfs>
  <cellStyles count="85">
    <cellStyle name="Millares" xfId="82" builtinId="3"/>
    <cellStyle name="Moneda" xfId="80" builtinId="4"/>
    <cellStyle name="Moneda 2" xfId="83" xr:uid="{72794514-5E94-42E8-A136-BF15D4125F4F}"/>
    <cellStyle name="Moneda 2 2" xfId="84" xr:uid="{7B39A9B0-73CD-49DE-841F-5A9150562DC9}"/>
    <cellStyle name="Normal" xfId="0" builtinId="0"/>
    <cellStyle name="Normal 10" xfId="9" xr:uid="{00000000-0005-0000-0000-000003000000}"/>
    <cellStyle name="Normal 11" xfId="10" xr:uid="{00000000-0005-0000-0000-000004000000}"/>
    <cellStyle name="Normal 12" xfId="11" xr:uid="{00000000-0005-0000-0000-000005000000}"/>
    <cellStyle name="Normal 13" xfId="12" xr:uid="{00000000-0005-0000-0000-000006000000}"/>
    <cellStyle name="Normal 14" xfId="13" xr:uid="{00000000-0005-0000-0000-000007000000}"/>
    <cellStyle name="Normal 15" xfId="14" xr:uid="{00000000-0005-0000-0000-000008000000}"/>
    <cellStyle name="Normal 16" xfId="15" xr:uid="{00000000-0005-0000-0000-000009000000}"/>
    <cellStyle name="Normal 17" xfId="16" xr:uid="{00000000-0005-0000-0000-00000A000000}"/>
    <cellStyle name="Normal 18" xfId="17" xr:uid="{00000000-0005-0000-0000-00000B000000}"/>
    <cellStyle name="Normal 19" xfId="18" xr:uid="{00000000-0005-0000-0000-00000C000000}"/>
    <cellStyle name="Normal 2" xfId="1" xr:uid="{00000000-0005-0000-0000-00000D000000}"/>
    <cellStyle name="Normal 20" xfId="19" xr:uid="{00000000-0005-0000-0000-00000E000000}"/>
    <cellStyle name="Normal 21" xfId="20" xr:uid="{00000000-0005-0000-0000-00000F000000}"/>
    <cellStyle name="Normal 22" xfId="21" xr:uid="{00000000-0005-0000-0000-000010000000}"/>
    <cellStyle name="Normal 23" xfId="22" xr:uid="{00000000-0005-0000-0000-000011000000}"/>
    <cellStyle name="Normal 24" xfId="23" xr:uid="{00000000-0005-0000-0000-000012000000}"/>
    <cellStyle name="Normal 25" xfId="24" xr:uid="{00000000-0005-0000-0000-000013000000}"/>
    <cellStyle name="Normal 26" xfId="25" xr:uid="{00000000-0005-0000-0000-000014000000}"/>
    <cellStyle name="Normal 27" xfId="26" xr:uid="{00000000-0005-0000-0000-000015000000}"/>
    <cellStyle name="Normal 28" xfId="32" xr:uid="{00000000-0005-0000-0000-000016000000}"/>
    <cellStyle name="Normal 29" xfId="33" xr:uid="{00000000-0005-0000-0000-000017000000}"/>
    <cellStyle name="Normal 3" xfId="2" xr:uid="{00000000-0005-0000-0000-000018000000}"/>
    <cellStyle name="Normal 30" xfId="34" xr:uid="{00000000-0005-0000-0000-000019000000}"/>
    <cellStyle name="Normal 31" xfId="35" xr:uid="{00000000-0005-0000-0000-00001A000000}"/>
    <cellStyle name="Normal 32" xfId="36" xr:uid="{00000000-0005-0000-0000-00001B000000}"/>
    <cellStyle name="Normal 33" xfId="37" xr:uid="{00000000-0005-0000-0000-00001C000000}"/>
    <cellStyle name="Normal 34" xfId="38" xr:uid="{00000000-0005-0000-0000-00001D000000}"/>
    <cellStyle name="Normal 35" xfId="39" xr:uid="{00000000-0005-0000-0000-00001E000000}"/>
    <cellStyle name="Normal 36" xfId="40" xr:uid="{00000000-0005-0000-0000-00001F000000}"/>
    <cellStyle name="Normal 37" xfId="41" xr:uid="{00000000-0005-0000-0000-000020000000}"/>
    <cellStyle name="Normal 38" xfId="42" xr:uid="{00000000-0005-0000-0000-000021000000}"/>
    <cellStyle name="Normal 39" xfId="43" xr:uid="{00000000-0005-0000-0000-000022000000}"/>
    <cellStyle name="Normal 4" xfId="3" xr:uid="{00000000-0005-0000-0000-000023000000}"/>
    <cellStyle name="Normal 40" xfId="44" xr:uid="{00000000-0005-0000-0000-000024000000}"/>
    <cellStyle name="Normal 41" xfId="45" xr:uid="{00000000-0005-0000-0000-000025000000}"/>
    <cellStyle name="Normal 42" xfId="46" xr:uid="{00000000-0005-0000-0000-000026000000}"/>
    <cellStyle name="Normal 43" xfId="61" xr:uid="{00000000-0005-0000-0000-000027000000}"/>
    <cellStyle name="Normal 45" xfId="60" xr:uid="{00000000-0005-0000-0000-000028000000}"/>
    <cellStyle name="Normal 46" xfId="66" xr:uid="{00000000-0005-0000-0000-000029000000}"/>
    <cellStyle name="Normal 47" xfId="67" xr:uid="{00000000-0005-0000-0000-00002A000000}"/>
    <cellStyle name="Normal 48" xfId="68" xr:uid="{00000000-0005-0000-0000-00002B000000}"/>
    <cellStyle name="Normal 49" xfId="69" xr:uid="{00000000-0005-0000-0000-00002C000000}"/>
    <cellStyle name="Normal 5" xfId="4" xr:uid="{00000000-0005-0000-0000-00002D000000}"/>
    <cellStyle name="Normal 50" xfId="65" xr:uid="{00000000-0005-0000-0000-00002E000000}"/>
    <cellStyle name="Normal 52" xfId="70" xr:uid="{00000000-0005-0000-0000-00002F000000}"/>
    <cellStyle name="Normal 53" xfId="71" xr:uid="{00000000-0005-0000-0000-000030000000}"/>
    <cellStyle name="Normal 54" xfId="72" xr:uid="{00000000-0005-0000-0000-000031000000}"/>
    <cellStyle name="Normal 55" xfId="73" xr:uid="{00000000-0005-0000-0000-000032000000}"/>
    <cellStyle name="Normal 56" xfId="64" xr:uid="{00000000-0005-0000-0000-000033000000}"/>
    <cellStyle name="Normal 57" xfId="74" xr:uid="{00000000-0005-0000-0000-000034000000}"/>
    <cellStyle name="Normal 58" xfId="75" xr:uid="{00000000-0005-0000-0000-000035000000}"/>
    <cellStyle name="Normal 59" xfId="63" xr:uid="{00000000-0005-0000-0000-000036000000}"/>
    <cellStyle name="Normal 6" xfId="5" xr:uid="{00000000-0005-0000-0000-000037000000}"/>
    <cellStyle name="Normal 60" xfId="76" xr:uid="{00000000-0005-0000-0000-000038000000}"/>
    <cellStyle name="Normal 61" xfId="77" xr:uid="{00000000-0005-0000-0000-000039000000}"/>
    <cellStyle name="Normal 62" xfId="62" xr:uid="{00000000-0005-0000-0000-00003A000000}"/>
    <cellStyle name="Normal 63" xfId="78" xr:uid="{00000000-0005-0000-0000-00003B000000}"/>
    <cellStyle name="Normal 64" xfId="79" xr:uid="{00000000-0005-0000-0000-00003C000000}"/>
    <cellStyle name="Normal 65" xfId="47" xr:uid="{00000000-0005-0000-0000-00003D000000}"/>
    <cellStyle name="Normal 66" xfId="48" xr:uid="{00000000-0005-0000-0000-00003E000000}"/>
    <cellStyle name="Normal 67" xfId="27" xr:uid="{00000000-0005-0000-0000-00003F000000}"/>
    <cellStyle name="Normal 7" xfId="6" xr:uid="{00000000-0005-0000-0000-000040000000}"/>
    <cellStyle name="Normal 73" xfId="28" xr:uid="{00000000-0005-0000-0000-000041000000}"/>
    <cellStyle name="Normal 74" xfId="29" xr:uid="{00000000-0005-0000-0000-000042000000}"/>
    <cellStyle name="Normal 75" xfId="49" xr:uid="{00000000-0005-0000-0000-000043000000}"/>
    <cellStyle name="Normal 76" xfId="50" xr:uid="{00000000-0005-0000-0000-000044000000}"/>
    <cellStyle name="Normal 77" xfId="51" xr:uid="{00000000-0005-0000-0000-000045000000}"/>
    <cellStyle name="Normal 79" xfId="52" xr:uid="{00000000-0005-0000-0000-000046000000}"/>
    <cellStyle name="Normal 8" xfId="7" xr:uid="{00000000-0005-0000-0000-000047000000}"/>
    <cellStyle name="Normal 80" xfId="53" xr:uid="{00000000-0005-0000-0000-000048000000}"/>
    <cellStyle name="Normal 81" xfId="54" xr:uid="{00000000-0005-0000-0000-000049000000}"/>
    <cellStyle name="Normal 82" xfId="55" xr:uid="{00000000-0005-0000-0000-00004A000000}"/>
    <cellStyle name="Normal 83" xfId="30" xr:uid="{00000000-0005-0000-0000-00004B000000}"/>
    <cellStyle name="Normal 84" xfId="31" xr:uid="{00000000-0005-0000-0000-00004C000000}"/>
    <cellStyle name="Normal 85" xfId="56" xr:uid="{00000000-0005-0000-0000-00004D000000}"/>
    <cellStyle name="Normal 86" xfId="57" xr:uid="{00000000-0005-0000-0000-00004E000000}"/>
    <cellStyle name="Normal 87" xfId="58" xr:uid="{00000000-0005-0000-0000-00004F000000}"/>
    <cellStyle name="Normal 88" xfId="59" xr:uid="{00000000-0005-0000-0000-000050000000}"/>
    <cellStyle name="Normal 9" xfId="8" xr:uid="{00000000-0005-0000-0000-000051000000}"/>
    <cellStyle name="Porcentaje" xfId="81" builtin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 Light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numFmt numFmtId="171" formatCode="#####\ &quot;KWH&quot;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71" formatCode="#####\ &quot;KWH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 Light"/>
        <family val="2"/>
        <scheme val="none"/>
      </font>
      <numFmt numFmtId="171" formatCode="#####\ &quot;KWH&quot;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([$₡-140A]* #,##0.00_);_([$₡-140A]* \(#,##0.00\);_([$₡-140A]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 Light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1CA2B0"/>
      <color rgb="FFEBFFFF"/>
      <color rgb="FFBA5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E47" totalsRowShown="0" headerRowDxfId="24" dataDxfId="23" headerRowBorderDxfId="21" tableBorderDxfId="22" totalsRowBorderDxfId="20">
  <autoFilter ref="A4:E47" xr:uid="{00000000-0009-0000-0100-000001000000}"/>
  <tableColumns count="5">
    <tableColumn id="1" xr3:uid="{00000000-0010-0000-0000-000001000000}" name="Telefonos" dataDxfId="19"/>
    <tableColumn id="2" xr3:uid="{00000000-0010-0000-0000-000002000000}" name="Ubicación" dataDxfId="18"/>
    <tableColumn id="32" xr3:uid="{00000000-0010-0000-0000-000020000000}" name="Enero" dataDxfId="16" totalsRowDxfId="17"/>
    <tableColumn id="34" xr3:uid="{00000000-0010-0000-0000-000022000000}" name="Febrero" dataDxfId="14" totalsRowDxfId="15"/>
    <tableColumn id="35" xr3:uid="{00000000-0010-0000-0000-000023000000}" name="Marzo" dataDxfId="12" totalsRowDxfId="13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3:H32" totalsRowShown="0" headerRowDxfId="11" dataDxfId="10" totalsRowDxfId="9" headerRowBorderDxfId="7" tableBorderDxfId="8">
  <autoFilter ref="B3:H32" xr:uid="{00000000-0009-0000-0100-000003000000}"/>
  <tableColumns count="7">
    <tableColumn id="2" xr3:uid="{00000000-0010-0000-0100-000002000000}" name="Dirección" dataDxfId="6" dataCellStyle="Normal 25"/>
    <tableColumn id="5" xr3:uid="{00000000-0010-0000-0100-000005000000}" name="Enero" dataDxfId="5"/>
    <tableColumn id="24" xr3:uid="{00000000-0010-0000-0100-000018000000}" name="Consumo   KWH-DM" dataDxfId="4"/>
    <tableColumn id="26" xr3:uid="{00000000-0010-0000-0100-00001A000000}" name="Febrero" dataDxfId="3"/>
    <tableColumn id="1" xr3:uid="{00000000-0010-0000-0100-000001000000}" name="Consumo KWH-DM" dataDxfId="2"/>
    <tableColumn id="4" xr3:uid="{00000000-0010-0000-0100-000004000000}" name="Marzo" dataDxfId="1"/>
    <tableColumn id="27" xr3:uid="{00000000-0010-0000-0100-00001B000000}" name="Consumo KWH-DM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G52"/>
  <sheetViews>
    <sheetView showGridLines="0" tabSelected="1" zoomScale="74" zoomScaleNormal="74" workbookViewId="0">
      <selection activeCell="F33" sqref="F33"/>
    </sheetView>
  </sheetViews>
  <sheetFormatPr defaultColWidth="35.42578125" defaultRowHeight="21"/>
  <cols>
    <col min="1" max="1" width="29" style="1" customWidth="1"/>
    <col min="2" max="2" width="57.42578125" style="1" customWidth="1"/>
    <col min="3" max="3" width="27.7109375" style="2" customWidth="1"/>
    <col min="4" max="4" width="29.28515625" style="1" customWidth="1"/>
    <col min="5" max="5" width="28.28515625" style="1" customWidth="1"/>
    <col min="6" max="16384" width="35.42578125" style="1"/>
  </cols>
  <sheetData>
    <row r="1" spans="1:5" ht="21.6" thickBot="1"/>
    <row r="2" spans="1:5">
      <c r="A2" s="177" t="s">
        <v>0</v>
      </c>
      <c r="B2" s="178"/>
      <c r="C2" s="178"/>
      <c r="D2" s="178"/>
      <c r="E2" s="179"/>
    </row>
    <row r="3" spans="1:5" ht="21.6" thickBot="1">
      <c r="A3" s="180"/>
      <c r="B3" s="181"/>
      <c r="C3" s="181"/>
      <c r="D3" s="181"/>
      <c r="E3" s="182"/>
    </row>
    <row r="4" spans="1:5" ht="24" thickBot="1">
      <c r="A4" s="81" t="s">
        <v>1</v>
      </c>
      <c r="B4" s="81" t="s">
        <v>2</v>
      </c>
      <c r="C4" s="82" t="s">
        <v>3</v>
      </c>
      <c r="D4" s="82" t="s">
        <v>4</v>
      </c>
      <c r="E4" s="82" t="s">
        <v>5</v>
      </c>
    </row>
    <row r="5" spans="1:5" ht="23.45">
      <c r="A5" s="76"/>
      <c r="B5" s="83" t="s">
        <v>6</v>
      </c>
      <c r="C5" s="78"/>
      <c r="D5" s="79"/>
      <c r="E5" s="80"/>
    </row>
    <row r="6" spans="1:5">
      <c r="A6" s="3" t="s">
        <v>7</v>
      </c>
      <c r="B6" s="4" t="s">
        <v>8</v>
      </c>
      <c r="C6" s="5">
        <v>273870.59999999998</v>
      </c>
      <c r="D6" s="5">
        <v>269371.32</v>
      </c>
      <c r="E6" s="5">
        <v>269439.38</v>
      </c>
    </row>
    <row r="7" spans="1:5">
      <c r="A7" s="3" t="s">
        <v>9</v>
      </c>
      <c r="B7" s="4" t="s">
        <v>10</v>
      </c>
      <c r="C7" s="5">
        <v>713687.15</v>
      </c>
      <c r="D7" s="5">
        <v>712286.18</v>
      </c>
      <c r="E7" s="5">
        <v>702997.67</v>
      </c>
    </row>
    <row r="8" spans="1:5">
      <c r="A8" s="3" t="s">
        <v>11</v>
      </c>
      <c r="B8" s="8" t="s">
        <v>12</v>
      </c>
      <c r="C8" s="5">
        <v>416000.26</v>
      </c>
      <c r="D8" s="5">
        <v>415183.64</v>
      </c>
      <c r="E8" s="5">
        <v>409769.48</v>
      </c>
    </row>
    <row r="9" spans="1:5">
      <c r="A9" s="9" t="s">
        <v>13</v>
      </c>
      <c r="B9" s="4" t="s">
        <v>14</v>
      </c>
      <c r="C9" s="5">
        <v>18842.759999999998</v>
      </c>
      <c r="D9" s="5">
        <v>18842.740000000002</v>
      </c>
      <c r="E9" s="5">
        <v>18842.740000000002</v>
      </c>
    </row>
    <row r="10" spans="1:5">
      <c r="A10" s="9" t="s">
        <v>15</v>
      </c>
      <c r="B10" s="4" t="s">
        <v>16</v>
      </c>
      <c r="C10" s="5">
        <v>3831.5</v>
      </c>
      <c r="D10" s="5">
        <v>3831.5</v>
      </c>
      <c r="E10" s="5">
        <v>3831.5</v>
      </c>
    </row>
    <row r="11" spans="1:5">
      <c r="A11" s="10" t="s">
        <v>17</v>
      </c>
      <c r="B11" s="11" t="s">
        <v>18</v>
      </c>
      <c r="C11" s="5">
        <v>7463.83</v>
      </c>
      <c r="D11" s="5">
        <v>7463.82</v>
      </c>
      <c r="E11" s="5">
        <v>7463.82</v>
      </c>
    </row>
    <row r="12" spans="1:5" ht="23.45">
      <c r="A12" s="75"/>
      <c r="B12" s="83" t="s">
        <v>19</v>
      </c>
      <c r="C12" s="75"/>
      <c r="D12" s="75"/>
      <c r="E12" s="75"/>
    </row>
    <row r="13" spans="1:5">
      <c r="A13" s="12" t="s">
        <v>20</v>
      </c>
      <c r="B13" s="13" t="s">
        <v>21</v>
      </c>
      <c r="C13" s="5">
        <v>21338.17</v>
      </c>
      <c r="D13" s="5">
        <v>21338.17</v>
      </c>
      <c r="E13" s="5">
        <v>21338.17</v>
      </c>
    </row>
    <row r="14" spans="1:5">
      <c r="A14" s="3" t="s">
        <v>22</v>
      </c>
      <c r="B14" s="7" t="s">
        <v>23</v>
      </c>
      <c r="C14" s="5">
        <v>416000.26</v>
      </c>
      <c r="D14" s="5">
        <v>415183.64</v>
      </c>
      <c r="E14" s="5">
        <v>409769.48</v>
      </c>
    </row>
    <row r="15" spans="1:5">
      <c r="A15" s="3" t="s">
        <v>24</v>
      </c>
      <c r="B15" s="4" t="s">
        <v>25</v>
      </c>
      <c r="C15" s="5">
        <v>4114</v>
      </c>
      <c r="D15" s="5">
        <v>4114</v>
      </c>
      <c r="E15" s="5">
        <v>4114</v>
      </c>
    </row>
    <row r="16" spans="1:5">
      <c r="A16" s="3" t="s">
        <v>26</v>
      </c>
      <c r="B16" s="4" t="s">
        <v>27</v>
      </c>
      <c r="C16" s="5">
        <v>311451.81</v>
      </c>
      <c r="D16" s="5">
        <v>310840.40999999997</v>
      </c>
      <c r="E16" s="5">
        <v>306786.93</v>
      </c>
    </row>
    <row r="17" spans="1:7" ht="23.45">
      <c r="A17" s="75"/>
      <c r="B17" s="83" t="s">
        <v>28</v>
      </c>
      <c r="C17" s="75"/>
      <c r="D17" s="75"/>
      <c r="E17" s="75"/>
    </row>
    <row r="18" spans="1:7">
      <c r="A18" s="14" t="s">
        <v>29</v>
      </c>
      <c r="B18" s="15" t="s">
        <v>30</v>
      </c>
      <c r="C18" s="5">
        <v>3831.5</v>
      </c>
      <c r="D18" s="5">
        <v>3831.5</v>
      </c>
      <c r="E18" s="5">
        <v>3831.5</v>
      </c>
    </row>
    <row r="19" spans="1:7">
      <c r="A19" s="172" t="s">
        <v>31</v>
      </c>
      <c r="B19" s="173" t="s">
        <v>32</v>
      </c>
      <c r="C19" s="174"/>
      <c r="D19" s="174"/>
      <c r="E19" s="174"/>
      <c r="F19" s="85"/>
    </row>
    <row r="20" spans="1:7" ht="23.45">
      <c r="A20" s="76"/>
      <c r="B20" s="83" t="s">
        <v>33</v>
      </c>
      <c r="C20" s="75"/>
      <c r="D20" s="75"/>
      <c r="E20" s="75"/>
    </row>
    <row r="21" spans="1:7">
      <c r="A21" s="16" t="s">
        <v>34</v>
      </c>
      <c r="B21" s="7" t="s">
        <v>35</v>
      </c>
      <c r="C21" s="5">
        <v>311451.8</v>
      </c>
      <c r="D21" s="5">
        <v>310840.40999999997</v>
      </c>
      <c r="E21" s="5">
        <v>306786.93</v>
      </c>
    </row>
    <row r="22" spans="1:7">
      <c r="A22" s="16" t="s">
        <v>36</v>
      </c>
      <c r="B22" s="17" t="s">
        <v>37</v>
      </c>
      <c r="C22" s="5">
        <v>4961.5</v>
      </c>
      <c r="D22" s="5">
        <v>4961.5</v>
      </c>
      <c r="E22" s="5">
        <v>4961.5</v>
      </c>
    </row>
    <row r="23" spans="1:7" ht="23.45">
      <c r="A23" s="76"/>
      <c r="B23" s="83" t="s">
        <v>38</v>
      </c>
      <c r="C23" s="75"/>
      <c r="D23" s="75"/>
      <c r="E23" s="75"/>
    </row>
    <row r="24" spans="1:7">
      <c r="A24" s="16" t="s">
        <v>39</v>
      </c>
      <c r="B24" s="8" t="s">
        <v>40</v>
      </c>
      <c r="C24" s="5">
        <v>219705.18</v>
      </c>
      <c r="D24" s="5">
        <v>219273.9</v>
      </c>
      <c r="E24" s="5">
        <v>216414.49</v>
      </c>
    </row>
    <row r="25" spans="1:7" ht="23.45">
      <c r="A25" s="76"/>
      <c r="B25" s="83" t="s">
        <v>41</v>
      </c>
      <c r="C25" s="75"/>
      <c r="D25" s="77"/>
      <c r="E25" s="77"/>
    </row>
    <row r="26" spans="1:7">
      <c r="A26" s="16" t="s">
        <v>42</v>
      </c>
      <c r="B26" s="8" t="s">
        <v>30</v>
      </c>
      <c r="C26" s="5">
        <v>16991.169999999998</v>
      </c>
      <c r="D26" s="5">
        <v>18177.32</v>
      </c>
      <c r="E26" s="161">
        <v>18177.32</v>
      </c>
    </row>
    <row r="27" spans="1:7">
      <c r="A27" s="3" t="s">
        <v>43</v>
      </c>
      <c r="B27" s="8" t="s">
        <v>44</v>
      </c>
      <c r="C27" s="5">
        <v>14260.66</v>
      </c>
      <c r="D27" s="5">
        <v>15227.49</v>
      </c>
      <c r="E27" s="5">
        <v>15227.49</v>
      </c>
      <c r="G27" s="150"/>
    </row>
    <row r="28" spans="1:7">
      <c r="A28" s="6" t="s">
        <v>45</v>
      </c>
      <c r="B28" s="4" t="s">
        <v>46</v>
      </c>
      <c r="C28" s="5">
        <v>18623.14</v>
      </c>
      <c r="D28" s="5">
        <v>18623.14</v>
      </c>
      <c r="E28" s="5">
        <v>18623.14</v>
      </c>
    </row>
    <row r="29" spans="1:7">
      <c r="A29" s="6" t="s">
        <v>47</v>
      </c>
      <c r="B29" s="8" t="s">
        <v>48</v>
      </c>
      <c r="C29" s="5">
        <v>18177.32</v>
      </c>
      <c r="D29" s="5">
        <v>18177.32</v>
      </c>
      <c r="E29" s="5">
        <v>18177.32</v>
      </c>
    </row>
    <row r="30" spans="1:7">
      <c r="A30" s="6" t="s">
        <v>49</v>
      </c>
      <c r="B30" s="8" t="s">
        <v>50</v>
      </c>
      <c r="C30" s="5">
        <v>13079.46</v>
      </c>
      <c r="D30" s="5">
        <v>13079.46</v>
      </c>
      <c r="E30" s="5">
        <v>13079.46</v>
      </c>
    </row>
    <row r="31" spans="1:7">
      <c r="A31" s="6" t="s">
        <v>51</v>
      </c>
      <c r="B31" s="8" t="s">
        <v>48</v>
      </c>
      <c r="C31" s="5">
        <v>13079.46</v>
      </c>
      <c r="D31" s="5">
        <v>13079.46</v>
      </c>
      <c r="E31" s="5">
        <v>13079.46</v>
      </c>
    </row>
    <row r="32" spans="1:7">
      <c r="A32" s="6" t="s">
        <v>52</v>
      </c>
      <c r="B32" s="8" t="s">
        <v>53</v>
      </c>
      <c r="C32" s="5">
        <v>15227.49</v>
      </c>
      <c r="D32" s="5">
        <v>15227.49</v>
      </c>
      <c r="E32" s="5">
        <v>15227.49</v>
      </c>
    </row>
    <row r="33" spans="1:5">
      <c r="A33" s="6" t="s">
        <v>54</v>
      </c>
      <c r="B33" s="8" t="s">
        <v>55</v>
      </c>
      <c r="C33" s="5">
        <v>13471.91</v>
      </c>
      <c r="D33" s="5">
        <v>13079.46</v>
      </c>
      <c r="E33" s="5">
        <v>13079.46</v>
      </c>
    </row>
    <row r="34" spans="1:5">
      <c r="A34" s="6" t="s">
        <v>56</v>
      </c>
      <c r="B34" s="8" t="s">
        <v>57</v>
      </c>
      <c r="C34" s="5">
        <v>13079.46</v>
      </c>
      <c r="D34" s="5">
        <v>13079.46</v>
      </c>
      <c r="E34" s="5">
        <v>13079.46</v>
      </c>
    </row>
    <row r="35" spans="1:5">
      <c r="A35" s="6" t="s">
        <v>58</v>
      </c>
      <c r="B35" s="8" t="s">
        <v>59</v>
      </c>
      <c r="C35" s="5">
        <v>13079.46</v>
      </c>
      <c r="D35" s="5">
        <v>15359.47</v>
      </c>
      <c r="E35" s="5">
        <v>13991.47</v>
      </c>
    </row>
    <row r="36" spans="1:5">
      <c r="A36" s="6" t="s">
        <v>60</v>
      </c>
      <c r="B36" s="8" t="s">
        <v>61</v>
      </c>
      <c r="C36" s="5">
        <v>10560</v>
      </c>
      <c r="D36" s="5">
        <v>10560</v>
      </c>
      <c r="E36" s="5">
        <v>10560</v>
      </c>
    </row>
    <row r="37" spans="1:5">
      <c r="A37" s="6" t="s">
        <v>62</v>
      </c>
      <c r="B37" s="8" t="s">
        <v>16</v>
      </c>
      <c r="C37" s="5">
        <v>13079.46</v>
      </c>
      <c r="D37" s="5">
        <v>13079.46</v>
      </c>
      <c r="E37" s="5">
        <v>13079.46</v>
      </c>
    </row>
    <row r="38" spans="1:5">
      <c r="A38" s="6" t="s">
        <v>63</v>
      </c>
      <c r="B38" s="8" t="s">
        <v>64</v>
      </c>
      <c r="C38" s="5">
        <v>13079.46</v>
      </c>
      <c r="D38" s="5">
        <v>13079.46</v>
      </c>
      <c r="E38" s="5">
        <v>13079.46</v>
      </c>
    </row>
    <row r="39" spans="1:5">
      <c r="A39" s="6" t="s">
        <v>65</v>
      </c>
      <c r="B39" s="8" t="s">
        <v>66</v>
      </c>
      <c r="C39" s="5">
        <v>13079.46</v>
      </c>
      <c r="D39" s="5">
        <v>13079.46</v>
      </c>
      <c r="E39" s="5">
        <v>13079.46</v>
      </c>
    </row>
    <row r="40" spans="1:5">
      <c r="A40" s="175" t="s">
        <v>67</v>
      </c>
      <c r="B40" s="176" t="s">
        <v>68</v>
      </c>
      <c r="C40" s="5">
        <v>18177.349999999999</v>
      </c>
      <c r="D40" s="174"/>
      <c r="E40" s="174"/>
    </row>
    <row r="41" spans="1:5">
      <c r="A41" s="6" t="s">
        <v>69</v>
      </c>
      <c r="B41" s="8" t="s">
        <v>70</v>
      </c>
      <c r="C41" s="5">
        <v>13079.46</v>
      </c>
      <c r="D41" s="5">
        <v>13079.46</v>
      </c>
      <c r="E41" s="5">
        <v>13079.46</v>
      </c>
    </row>
    <row r="42" spans="1:5">
      <c r="A42" s="6" t="s">
        <v>71</v>
      </c>
      <c r="B42" s="8" t="s">
        <v>72</v>
      </c>
      <c r="C42" s="5">
        <v>12115.75</v>
      </c>
      <c r="D42" s="5">
        <v>12115.75</v>
      </c>
      <c r="E42" s="5">
        <v>12115.75</v>
      </c>
    </row>
    <row r="43" spans="1:5">
      <c r="A43" s="6" t="s">
        <v>73</v>
      </c>
      <c r="B43" s="8" t="s">
        <v>74</v>
      </c>
      <c r="C43" s="5">
        <v>13079.46</v>
      </c>
      <c r="D43" s="5">
        <v>13079.46</v>
      </c>
      <c r="E43" s="5">
        <v>13079.46</v>
      </c>
    </row>
    <row r="44" spans="1:5" ht="28.9" customHeight="1">
      <c r="A44" s="6" t="s">
        <v>75</v>
      </c>
      <c r="B44" s="8" t="s">
        <v>76</v>
      </c>
      <c r="C44" s="5">
        <v>13099.75</v>
      </c>
      <c r="D44" s="5">
        <v>13099.75</v>
      </c>
      <c r="E44" s="5">
        <v>13099.75</v>
      </c>
    </row>
    <row r="45" spans="1:5">
      <c r="A45" s="6" t="s">
        <v>77</v>
      </c>
      <c r="B45" s="8" t="s">
        <v>78</v>
      </c>
      <c r="C45" s="5">
        <v>13099.75</v>
      </c>
      <c r="D45" s="5">
        <v>13099.75</v>
      </c>
      <c r="E45" s="5">
        <v>13099.75</v>
      </c>
    </row>
    <row r="46" spans="1:5">
      <c r="A46" s="6" t="s">
        <v>79</v>
      </c>
      <c r="B46" s="8" t="s">
        <v>80</v>
      </c>
      <c r="C46" s="5">
        <v>29347.55</v>
      </c>
      <c r="D46" s="5">
        <v>29347.55</v>
      </c>
      <c r="E46" s="5">
        <v>29347.55</v>
      </c>
    </row>
    <row r="47" spans="1:5">
      <c r="A47" s="6" t="s">
        <v>81</v>
      </c>
      <c r="B47" s="8" t="s">
        <v>82</v>
      </c>
      <c r="C47" s="5">
        <v>29347.55</v>
      </c>
      <c r="D47" s="5">
        <v>29347.55</v>
      </c>
      <c r="E47" s="5">
        <v>29347.55</v>
      </c>
    </row>
    <row r="48" spans="1:5" ht="30.75" customHeight="1" thickBot="1">
      <c r="A48" s="183" t="s">
        <v>83</v>
      </c>
      <c r="B48" s="184"/>
      <c r="C48" s="84">
        <f>SUBTOTAL(109,Tabla1[Enero])</f>
        <v>3066764.8499999996</v>
      </c>
      <c r="D48" s="84">
        <f>SUBTOTAL(109,Tabla1[Febrero])</f>
        <v>3043440.45</v>
      </c>
      <c r="E48" s="84">
        <f>SUBTOTAL(109,Tabla1[Marzo])</f>
        <v>3011057.3099999996</v>
      </c>
    </row>
    <row r="50" spans="2:5">
      <c r="B50" s="185" t="s">
        <v>83</v>
      </c>
      <c r="C50" s="185"/>
      <c r="D50" s="18"/>
      <c r="E50" s="19">
        <f>+C48+D48+E48</f>
        <v>9121262.6099999994</v>
      </c>
    </row>
    <row r="51" spans="2:5">
      <c r="C51" s="20"/>
    </row>
    <row r="52" spans="2:5" ht="34.9" customHeight="1"/>
  </sheetData>
  <mergeCells count="3">
    <mergeCell ref="A2:E3"/>
    <mergeCell ref="A48:B48"/>
    <mergeCell ref="B50:C50"/>
  </mergeCells>
  <phoneticPr fontId="3" type="noConversion"/>
  <pageMargins left="0.25" right="0.25" top="0.75" bottom="0.75" header="0.3" footer="0.3"/>
  <pageSetup scale="5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CD152"/>
  <sheetViews>
    <sheetView showGridLines="0" topLeftCell="A10" zoomScale="63" zoomScaleNormal="63" workbookViewId="0">
      <selection activeCell="E40" sqref="E40"/>
    </sheetView>
  </sheetViews>
  <sheetFormatPr defaultColWidth="24.28515625" defaultRowHeight="21"/>
  <cols>
    <col min="1" max="1" width="22.5703125" style="85" bestFit="1" customWidth="1"/>
    <col min="2" max="2" width="49.7109375" style="85" customWidth="1"/>
    <col min="3" max="3" width="26" style="85" customWidth="1"/>
    <col min="4" max="4" width="18.85546875" style="85" customWidth="1"/>
    <col min="5" max="5" width="26" style="85" customWidth="1"/>
    <col min="6" max="6" width="21.5703125" style="85" customWidth="1"/>
    <col min="7" max="7" width="28.140625" style="85" customWidth="1"/>
    <col min="8" max="8" width="29" style="85" customWidth="1"/>
    <col min="9" max="82" width="24.28515625" style="86"/>
    <col min="83" max="16384" width="24.28515625" style="85"/>
  </cols>
  <sheetData>
    <row r="1" spans="1:82" ht="21.6" thickBot="1"/>
    <row r="2" spans="1:82" ht="43.15" customHeight="1" thickBot="1">
      <c r="A2" s="186" t="s">
        <v>84</v>
      </c>
      <c r="B2" s="187"/>
      <c r="C2" s="187"/>
      <c r="D2" s="187"/>
      <c r="E2" s="187"/>
      <c r="F2" s="187"/>
      <c r="G2" s="187"/>
      <c r="H2" s="188"/>
    </row>
    <row r="3" spans="1:82" s="88" customFormat="1" ht="46.15" customHeight="1" thickBot="1">
      <c r="A3" s="118" t="s">
        <v>85</v>
      </c>
      <c r="B3" s="119" t="s">
        <v>86</v>
      </c>
      <c r="C3" s="120" t="s">
        <v>3</v>
      </c>
      <c r="D3" s="121" t="s">
        <v>87</v>
      </c>
      <c r="E3" s="122" t="s">
        <v>4</v>
      </c>
      <c r="F3" s="121" t="s">
        <v>88</v>
      </c>
      <c r="G3" s="121" t="s">
        <v>5</v>
      </c>
      <c r="H3" s="121" t="s">
        <v>89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</row>
    <row r="4" spans="1:82" s="92" customFormat="1" ht="61.5" customHeight="1">
      <c r="A4" s="89" t="s">
        <v>90</v>
      </c>
      <c r="B4" s="90" t="s">
        <v>91</v>
      </c>
      <c r="C4" s="163" t="s">
        <v>92</v>
      </c>
      <c r="D4" s="91"/>
      <c r="E4" s="162">
        <v>1186261.2</v>
      </c>
      <c r="F4" s="91"/>
      <c r="G4" s="162" t="s">
        <v>93</v>
      </c>
      <c r="H4" s="91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96" customFormat="1">
      <c r="A5" s="93">
        <v>55180</v>
      </c>
      <c r="B5" s="94" t="s">
        <v>94</v>
      </c>
      <c r="C5" s="95">
        <v>34925</v>
      </c>
      <c r="D5" s="3">
        <v>310</v>
      </c>
      <c r="E5" s="95">
        <v>47575</v>
      </c>
      <c r="F5" s="3">
        <v>378</v>
      </c>
      <c r="G5" s="95">
        <v>40275</v>
      </c>
      <c r="H5" s="3">
        <v>363</v>
      </c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</row>
    <row r="6" spans="1:82" s="97" customFormat="1" ht="23.45">
      <c r="A6" s="123"/>
      <c r="B6" s="124" t="s">
        <v>19</v>
      </c>
      <c r="C6" s="125"/>
      <c r="D6" s="126"/>
      <c r="E6" s="125"/>
      <c r="F6" s="126"/>
      <c r="G6" s="125"/>
      <c r="H6" s="127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</row>
    <row r="7" spans="1:82" s="100" customFormat="1" ht="42">
      <c r="A7" s="98">
        <v>357230</v>
      </c>
      <c r="B7" s="99" t="s">
        <v>95</v>
      </c>
      <c r="C7" s="95">
        <v>72980</v>
      </c>
      <c r="D7" s="3">
        <v>490</v>
      </c>
      <c r="E7" s="95">
        <v>50470</v>
      </c>
      <c r="F7" s="3">
        <v>367</v>
      </c>
      <c r="G7" s="95">
        <v>16780</v>
      </c>
      <c r="H7" s="3">
        <v>122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</row>
    <row r="8" spans="1:82" s="100" customFormat="1" ht="63">
      <c r="A8" s="101">
        <v>3506</v>
      </c>
      <c r="B8" s="99" t="s">
        <v>96</v>
      </c>
      <c r="C8" s="95">
        <v>514265</v>
      </c>
      <c r="D8" s="3">
        <v>3120</v>
      </c>
      <c r="E8" s="95">
        <v>707880</v>
      </c>
      <c r="F8" s="3">
        <v>3280</v>
      </c>
      <c r="G8" s="95">
        <v>704890</v>
      </c>
      <c r="H8" s="3">
        <v>3040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</row>
    <row r="9" spans="1:82" s="100" customFormat="1">
      <c r="A9" s="98">
        <v>551209</v>
      </c>
      <c r="B9" s="99" t="s">
        <v>97</v>
      </c>
      <c r="C9" s="95">
        <v>759295</v>
      </c>
      <c r="D9" s="3">
        <v>5304</v>
      </c>
      <c r="E9" s="95">
        <v>794455</v>
      </c>
      <c r="F9" s="3">
        <v>5998</v>
      </c>
      <c r="G9" s="95">
        <v>723925</v>
      </c>
      <c r="H9" s="3">
        <v>5141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</row>
    <row r="10" spans="1:82" s="100" customFormat="1" ht="42">
      <c r="A10" s="98">
        <v>551143</v>
      </c>
      <c r="B10" s="99" t="s">
        <v>98</v>
      </c>
      <c r="C10" s="102">
        <v>178575</v>
      </c>
      <c r="D10" s="3">
        <v>1199</v>
      </c>
      <c r="E10" s="102">
        <v>199135</v>
      </c>
      <c r="F10" s="3">
        <v>1448</v>
      </c>
      <c r="G10" s="102">
        <v>170255</v>
      </c>
      <c r="H10" s="3">
        <v>1238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</row>
    <row r="11" spans="1:82" s="100" customFormat="1">
      <c r="A11" s="98">
        <v>2094886</v>
      </c>
      <c r="B11" s="103" t="s">
        <v>99</v>
      </c>
      <c r="C11" s="102">
        <v>56000</v>
      </c>
      <c r="D11" s="3">
        <v>376</v>
      </c>
      <c r="E11" s="102">
        <v>51160</v>
      </c>
      <c r="F11" s="3">
        <v>372</v>
      </c>
      <c r="G11" s="95">
        <v>45385</v>
      </c>
      <c r="H11" s="3">
        <v>330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</row>
    <row r="12" spans="1:82" s="100" customFormat="1">
      <c r="A12" s="98">
        <v>904946</v>
      </c>
      <c r="B12" s="99" t="s">
        <v>100</v>
      </c>
      <c r="C12" s="102">
        <v>5870</v>
      </c>
      <c r="D12" s="3">
        <v>0</v>
      </c>
      <c r="E12" s="102">
        <v>5420</v>
      </c>
      <c r="F12" s="3">
        <v>0</v>
      </c>
      <c r="G12" s="95">
        <v>5420</v>
      </c>
      <c r="H12" s="3">
        <v>0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</row>
    <row r="13" spans="1:82" s="100" customFormat="1">
      <c r="A13" s="98">
        <v>2434994</v>
      </c>
      <c r="B13" s="103" t="s">
        <v>101</v>
      </c>
      <c r="C13" s="95">
        <v>23680</v>
      </c>
      <c r="D13" s="3">
        <v>159</v>
      </c>
      <c r="E13" s="95">
        <v>25580</v>
      </c>
      <c r="F13" s="3">
        <v>186</v>
      </c>
      <c r="G13" s="95">
        <v>14440</v>
      </c>
      <c r="H13" s="3">
        <v>105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</row>
    <row r="14" spans="1:82" s="97" customFormat="1" ht="23.45">
      <c r="A14" s="127"/>
      <c r="B14" s="83" t="s">
        <v>38</v>
      </c>
      <c r="C14" s="125"/>
      <c r="D14" s="127"/>
      <c r="E14" s="125"/>
      <c r="F14" s="127"/>
      <c r="G14" s="125"/>
      <c r="H14" s="127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</row>
    <row r="15" spans="1:82" s="100" customFormat="1">
      <c r="A15" s="104">
        <v>53599</v>
      </c>
      <c r="B15" s="105" t="s">
        <v>102</v>
      </c>
      <c r="C15" s="102">
        <v>6250</v>
      </c>
      <c r="D15" s="104">
        <v>1</v>
      </c>
      <c r="E15" s="102">
        <v>6100</v>
      </c>
      <c r="F15" s="3">
        <v>0</v>
      </c>
      <c r="G15" s="165">
        <v>6100</v>
      </c>
      <c r="H15" s="3">
        <v>0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</row>
    <row r="16" spans="1:82" s="100" customFormat="1">
      <c r="A16" s="104">
        <v>54007</v>
      </c>
      <c r="B16" s="105" t="s">
        <v>103</v>
      </c>
      <c r="C16" s="102">
        <v>170585</v>
      </c>
      <c r="D16" s="3">
        <v>1207</v>
      </c>
      <c r="E16" s="95">
        <v>169980</v>
      </c>
      <c r="F16" s="3">
        <v>1236</v>
      </c>
      <c r="G16" s="95">
        <v>188960</v>
      </c>
      <c r="H16" s="3">
        <v>1374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</row>
    <row r="17" spans="1:82" s="97" customFormat="1" ht="23.45">
      <c r="A17" s="128"/>
      <c r="B17" s="124" t="s">
        <v>104</v>
      </c>
      <c r="C17" s="125"/>
      <c r="D17" s="126"/>
      <c r="E17" s="125"/>
      <c r="F17" s="125"/>
      <c r="G17" s="125"/>
      <c r="H17" s="12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</row>
    <row r="18" spans="1:82" s="100" customFormat="1">
      <c r="A18" s="106">
        <v>435082</v>
      </c>
      <c r="B18" s="107" t="s">
        <v>105</v>
      </c>
      <c r="C18" s="102">
        <v>246635</v>
      </c>
      <c r="D18" s="104">
        <v>1808</v>
      </c>
      <c r="E18" s="102">
        <v>217875</v>
      </c>
      <c r="F18" s="3">
        <v>1620</v>
      </c>
      <c r="G18" s="165">
        <v>266215</v>
      </c>
      <c r="H18" s="3">
        <v>1983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</row>
    <row r="19" spans="1:82" s="96" customFormat="1">
      <c r="A19" s="106">
        <v>28153213</v>
      </c>
      <c r="B19" s="103" t="s">
        <v>106</v>
      </c>
      <c r="C19" s="102">
        <v>9950</v>
      </c>
      <c r="D19" s="3">
        <v>74</v>
      </c>
      <c r="E19" s="95">
        <v>9802.4</v>
      </c>
      <c r="F19" s="3">
        <v>74</v>
      </c>
      <c r="G19" s="95">
        <v>12465</v>
      </c>
      <c r="H19" s="3">
        <v>81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</row>
    <row r="20" spans="1:82" s="97" customFormat="1" ht="23.45">
      <c r="A20" s="127"/>
      <c r="B20" s="83" t="s">
        <v>33</v>
      </c>
      <c r="C20" s="127"/>
      <c r="D20" s="127"/>
      <c r="E20" s="127"/>
      <c r="F20" s="127"/>
      <c r="G20" s="127"/>
      <c r="H20" s="127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</row>
    <row r="21" spans="1:82" s="100" customFormat="1">
      <c r="A21" s="108">
        <v>529284</v>
      </c>
      <c r="B21" s="103" t="s">
        <v>107</v>
      </c>
      <c r="C21" s="102">
        <v>5495</v>
      </c>
      <c r="D21" s="3">
        <v>0</v>
      </c>
      <c r="E21" s="95">
        <v>5420</v>
      </c>
      <c r="F21" s="3">
        <v>0</v>
      </c>
      <c r="G21" s="95">
        <v>5420</v>
      </c>
      <c r="H21" s="3">
        <v>0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</row>
    <row r="22" spans="1:82" s="100" customFormat="1">
      <c r="A22" s="108">
        <v>425871</v>
      </c>
      <c r="B22" s="103" t="s">
        <v>107</v>
      </c>
      <c r="C22" s="102">
        <v>5495</v>
      </c>
      <c r="D22" s="3">
        <v>0</v>
      </c>
      <c r="E22" s="95">
        <v>5420</v>
      </c>
      <c r="F22" s="3">
        <v>0</v>
      </c>
      <c r="G22" s="95">
        <v>5420</v>
      </c>
      <c r="H22" s="3">
        <v>0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</row>
    <row r="23" spans="1:82" s="100" customFormat="1" ht="40.5" customHeight="1">
      <c r="A23" s="108">
        <v>569656</v>
      </c>
      <c r="B23" s="103" t="s">
        <v>108</v>
      </c>
      <c r="C23" s="102">
        <v>5495</v>
      </c>
      <c r="D23" s="3">
        <v>0</v>
      </c>
      <c r="E23" s="95">
        <v>5420</v>
      </c>
      <c r="F23" s="3">
        <v>0</v>
      </c>
      <c r="G23" s="95">
        <v>5420</v>
      </c>
      <c r="H23" s="3">
        <v>0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</row>
    <row r="24" spans="1:82" s="100" customFormat="1">
      <c r="A24" s="108">
        <v>384946</v>
      </c>
      <c r="B24" s="103" t="s">
        <v>109</v>
      </c>
      <c r="C24" s="102">
        <v>5495</v>
      </c>
      <c r="D24" s="3">
        <v>3</v>
      </c>
      <c r="E24" s="95">
        <v>5420</v>
      </c>
      <c r="F24" s="3">
        <v>2</v>
      </c>
      <c r="G24" s="95">
        <v>5420</v>
      </c>
      <c r="H24" s="3">
        <v>0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</row>
    <row r="25" spans="1:82" s="100" customFormat="1">
      <c r="A25" s="108">
        <v>550961</v>
      </c>
      <c r="B25" s="103" t="s">
        <v>110</v>
      </c>
      <c r="C25" s="102">
        <v>13185</v>
      </c>
      <c r="D25" s="3">
        <v>96</v>
      </c>
      <c r="E25" s="95">
        <v>12600</v>
      </c>
      <c r="F25" s="3">
        <v>93</v>
      </c>
      <c r="G25" s="95">
        <v>10700</v>
      </c>
      <c r="H25" s="3">
        <v>79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</row>
    <row r="26" spans="1:82" s="100" customFormat="1">
      <c r="A26" s="108">
        <v>495145</v>
      </c>
      <c r="B26" s="103" t="s">
        <v>107</v>
      </c>
      <c r="C26" s="102">
        <v>22170</v>
      </c>
      <c r="D26" s="3">
        <v>159</v>
      </c>
      <c r="E26" s="95">
        <v>29295</v>
      </c>
      <c r="F26" s="3">
        <v>213</v>
      </c>
      <c r="G26" s="166">
        <v>33555</v>
      </c>
      <c r="H26" s="3">
        <v>244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</row>
    <row r="27" spans="1:82" s="100" customFormat="1">
      <c r="A27" s="108">
        <v>765169</v>
      </c>
      <c r="B27" s="103" t="s">
        <v>107</v>
      </c>
      <c r="C27" s="102">
        <v>5495</v>
      </c>
      <c r="D27" s="3">
        <v>0</v>
      </c>
      <c r="E27" s="95">
        <v>5420</v>
      </c>
      <c r="F27" s="3">
        <v>0</v>
      </c>
      <c r="G27" s="95">
        <v>5420</v>
      </c>
      <c r="H27" s="3">
        <v>0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</row>
    <row r="28" spans="1:82" s="100" customFormat="1">
      <c r="A28" s="108">
        <v>2262403</v>
      </c>
      <c r="B28" s="103" t="s">
        <v>111</v>
      </c>
      <c r="C28" s="102">
        <v>1415845</v>
      </c>
      <c r="D28" s="3">
        <v>10282</v>
      </c>
      <c r="E28" s="95">
        <v>1612065</v>
      </c>
      <c r="F28" s="3">
        <v>11873</v>
      </c>
      <c r="G28" s="95">
        <v>1744695</v>
      </c>
      <c r="H28" s="3">
        <v>12852</v>
      </c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</row>
    <row r="29" spans="1:82" s="100" customFormat="1">
      <c r="A29" s="108">
        <v>391546</v>
      </c>
      <c r="B29" s="103" t="s">
        <v>112</v>
      </c>
      <c r="C29" s="102">
        <v>5645</v>
      </c>
      <c r="D29" s="3">
        <v>7</v>
      </c>
      <c r="E29" s="95">
        <v>5420</v>
      </c>
      <c r="F29" s="3">
        <v>14</v>
      </c>
      <c r="G29" s="95">
        <v>5420</v>
      </c>
      <c r="H29" s="3">
        <v>9</v>
      </c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</row>
    <row r="30" spans="1:82" s="100" customFormat="1" ht="42">
      <c r="A30" s="108">
        <v>391697</v>
      </c>
      <c r="B30" s="103" t="s">
        <v>113</v>
      </c>
      <c r="C30" s="102">
        <v>5495</v>
      </c>
      <c r="D30" s="3">
        <v>16</v>
      </c>
      <c r="E30" s="95">
        <v>5420</v>
      </c>
      <c r="F30" s="3">
        <v>10</v>
      </c>
      <c r="G30" s="166">
        <v>5420</v>
      </c>
      <c r="H30" s="3">
        <v>12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</row>
    <row r="31" spans="1:82" s="100" customFormat="1" ht="36" customHeight="1">
      <c r="A31" s="108">
        <v>2212601</v>
      </c>
      <c r="B31" s="103" t="s">
        <v>114</v>
      </c>
      <c r="C31" s="102">
        <v>56190</v>
      </c>
      <c r="D31" s="3">
        <v>403</v>
      </c>
      <c r="E31" s="95">
        <v>56935</v>
      </c>
      <c r="F31" s="3">
        <v>414</v>
      </c>
      <c r="G31" s="95">
        <v>50195</v>
      </c>
      <c r="H31" s="3">
        <v>365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</row>
    <row r="32" spans="1:82" s="97" customFormat="1" ht="23.45">
      <c r="A32" s="129"/>
      <c r="B32" s="124" t="s">
        <v>115</v>
      </c>
      <c r="C32" s="125"/>
      <c r="D32" s="127"/>
      <c r="E32" s="125"/>
      <c r="F32" s="127"/>
      <c r="G32" s="125"/>
      <c r="H32" s="127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</row>
    <row r="33" spans="1:82" s="100" customFormat="1">
      <c r="A33" s="109">
        <v>445169</v>
      </c>
      <c r="B33" s="110" t="s">
        <v>116</v>
      </c>
      <c r="C33" s="102">
        <v>29115</v>
      </c>
      <c r="D33" s="3">
        <v>206</v>
      </c>
      <c r="E33" s="95">
        <v>26815</v>
      </c>
      <c r="F33" s="3">
        <v>195</v>
      </c>
      <c r="G33" s="95">
        <v>23930</v>
      </c>
      <c r="H33" s="3">
        <v>214</v>
      </c>
      <c r="I33" s="86" t="s">
        <v>117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</row>
    <row r="34" spans="1:82" s="100" customFormat="1">
      <c r="A34" s="109">
        <v>548991</v>
      </c>
      <c r="B34" s="110" t="s">
        <v>116</v>
      </c>
      <c r="C34" s="102">
        <v>5570</v>
      </c>
      <c r="D34" s="3">
        <v>27</v>
      </c>
      <c r="E34" s="95">
        <v>5420</v>
      </c>
      <c r="F34" s="3">
        <v>31</v>
      </c>
      <c r="G34" s="95">
        <v>5420</v>
      </c>
      <c r="H34" s="3">
        <v>37</v>
      </c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</row>
    <row r="35" spans="1:82" s="100" customFormat="1">
      <c r="A35" s="109">
        <v>477663</v>
      </c>
      <c r="B35" s="110" t="s">
        <v>118</v>
      </c>
      <c r="C35" s="102">
        <v>100485</v>
      </c>
      <c r="D35" s="3">
        <v>711</v>
      </c>
      <c r="E35" s="95">
        <v>132575</v>
      </c>
      <c r="F35" s="3">
        <v>964</v>
      </c>
      <c r="G35" s="95">
        <v>116620</v>
      </c>
      <c r="H35" s="3">
        <v>970</v>
      </c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</row>
    <row r="36" spans="1:82" s="100" customFormat="1">
      <c r="A36" s="109">
        <v>629672</v>
      </c>
      <c r="B36" s="110" t="s">
        <v>118</v>
      </c>
      <c r="C36" s="102">
        <v>71090</v>
      </c>
      <c r="D36" s="3">
        <v>503</v>
      </c>
      <c r="E36" s="95">
        <v>66150</v>
      </c>
      <c r="F36" s="3">
        <v>481</v>
      </c>
      <c r="G36" s="95">
        <v>62850</v>
      </c>
      <c r="H36" s="3">
        <v>457</v>
      </c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</row>
    <row r="37" spans="1:82" ht="23.45">
      <c r="A37" s="83" t="s">
        <v>119</v>
      </c>
      <c r="B37" s="83"/>
      <c r="C37" s="125">
        <f>SUM(C4:C36)</f>
        <v>3831275</v>
      </c>
      <c r="D37" s="130">
        <f>SUM(D4:D36)</f>
        <v>26461</v>
      </c>
      <c r="E37" s="125">
        <f>SUM(E4:E36)</f>
        <v>5451488.5999999996</v>
      </c>
      <c r="F37" s="130">
        <f>SUM(F4:F36)</f>
        <v>29249</v>
      </c>
      <c r="G37" s="125">
        <f t="shared" ref="G37" si="0">SUM(G5:G36)</f>
        <v>4281015</v>
      </c>
      <c r="H37" s="130">
        <f>SUM(H4:H36)</f>
        <v>29016</v>
      </c>
    </row>
    <row r="38" spans="1:82">
      <c r="A38" s="111"/>
      <c r="B38" s="111"/>
      <c r="C38" s="111"/>
      <c r="D38" s="111"/>
      <c r="E38" s="111"/>
      <c r="F38" s="111"/>
      <c r="G38" s="111"/>
      <c r="H38" s="111"/>
    </row>
    <row r="39" spans="1:82">
      <c r="E39" s="112"/>
      <c r="G39" s="112"/>
    </row>
    <row r="40" spans="1:82">
      <c r="B40" s="113" t="s">
        <v>120</v>
      </c>
      <c r="C40" s="114">
        <f>SUM(C37,E37,G37)</f>
        <v>13563778.6</v>
      </c>
      <c r="D40" s="115"/>
      <c r="E40" s="115"/>
    </row>
    <row r="41" spans="1:82">
      <c r="B41" s="113" t="s">
        <v>121</v>
      </c>
      <c r="C41" s="116">
        <f>SUM(D37,F37,H37)</f>
        <v>84726</v>
      </c>
    </row>
    <row r="43" spans="1:82">
      <c r="E43" s="143"/>
    </row>
    <row r="150" spans="3:3">
      <c r="C150" s="117"/>
    </row>
    <row r="151" spans="3:3">
      <c r="C151" s="117"/>
    </row>
    <row r="152" spans="3:3">
      <c r="C152" s="117"/>
    </row>
  </sheetData>
  <mergeCells count="1">
    <mergeCell ref="A2:H2"/>
  </mergeCells>
  <phoneticPr fontId="3" type="noConversion"/>
  <pageMargins left="0.25" right="0.25" top="0.75" bottom="0.75" header="0.3" footer="0.3"/>
  <pageSetup scale="45" fitToWidth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B1:Z29"/>
  <sheetViews>
    <sheetView showGridLines="0" zoomScale="46" zoomScaleNormal="46" workbookViewId="0">
      <selection activeCell="AD10" sqref="AD10"/>
    </sheetView>
  </sheetViews>
  <sheetFormatPr defaultColWidth="11.42578125" defaultRowHeight="25.9"/>
  <cols>
    <col min="1" max="1" width="11.42578125" style="23"/>
    <col min="2" max="2" width="34.42578125" style="23" customWidth="1"/>
    <col min="3" max="3" width="14" style="23" hidden="1" customWidth="1"/>
    <col min="4" max="4" width="15.85546875" style="23" hidden="1" customWidth="1"/>
    <col min="5" max="5" width="0" style="23" hidden="1" customWidth="1"/>
    <col min="6" max="6" width="15.85546875" style="23" hidden="1" customWidth="1"/>
    <col min="7" max="7" width="11.140625" style="23" hidden="1" customWidth="1"/>
    <col min="8" max="8" width="15.5703125" style="23" hidden="1" customWidth="1"/>
    <col min="9" max="10" width="15.85546875" style="23" hidden="1" customWidth="1"/>
    <col min="11" max="11" width="0" style="23" hidden="1" customWidth="1"/>
    <col min="12" max="12" width="15.85546875" style="23" hidden="1" customWidth="1"/>
    <col min="13" max="13" width="0" style="23" hidden="1" customWidth="1"/>
    <col min="14" max="14" width="70.140625" style="23" hidden="1" customWidth="1"/>
    <col min="15" max="16" width="12.140625" style="23" hidden="1" customWidth="1"/>
    <col min="17" max="17" width="17.140625" style="23" hidden="1" customWidth="1"/>
    <col min="18" max="18" width="12.5703125" style="23" hidden="1" customWidth="1"/>
    <col min="19" max="19" width="29" style="23" customWidth="1"/>
    <col min="20" max="21" width="27.85546875" style="23" customWidth="1"/>
    <col min="22" max="22" width="28.42578125" style="23" customWidth="1"/>
    <col min="23" max="23" width="27.5703125" style="23" customWidth="1"/>
    <col min="24" max="24" width="27.7109375" style="23" customWidth="1"/>
    <col min="25" max="25" width="2.85546875" style="23" hidden="1" customWidth="1"/>
    <col min="26" max="26" width="21.140625" style="23" customWidth="1"/>
    <col min="27" max="16384" width="11.42578125" style="23"/>
  </cols>
  <sheetData>
    <row r="1" spans="2:25">
      <c r="B1" s="21"/>
      <c r="C1" s="22"/>
      <c r="J1" s="22"/>
    </row>
    <row r="2" spans="2:25" ht="15" customHeight="1" thickBot="1"/>
    <row r="3" spans="2:25" ht="15" customHeight="1">
      <c r="B3" s="195" t="s">
        <v>122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7"/>
    </row>
    <row r="4" spans="2:25" ht="26.45" thickBot="1">
      <c r="B4" s="198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200"/>
    </row>
    <row r="5" spans="2:25" ht="24.75" customHeight="1" thickBot="1">
      <c r="B5" s="202" t="s">
        <v>123</v>
      </c>
      <c r="C5" s="132" t="s">
        <v>124</v>
      </c>
      <c r="D5" s="133" t="s">
        <v>125</v>
      </c>
      <c r="E5" s="133" t="s">
        <v>124</v>
      </c>
      <c r="F5" s="133" t="s">
        <v>126</v>
      </c>
      <c r="G5" s="133" t="s">
        <v>124</v>
      </c>
      <c r="H5" s="133" t="s">
        <v>127</v>
      </c>
      <c r="I5" s="133" t="s">
        <v>124</v>
      </c>
      <c r="J5" s="134" t="s">
        <v>128</v>
      </c>
      <c r="K5" s="133" t="s">
        <v>124</v>
      </c>
      <c r="L5" s="133" t="s">
        <v>129</v>
      </c>
      <c r="M5" s="133" t="s">
        <v>124</v>
      </c>
      <c r="N5" s="133" t="s">
        <v>124</v>
      </c>
      <c r="O5" s="133" t="s">
        <v>124</v>
      </c>
      <c r="P5" s="133" t="s">
        <v>124</v>
      </c>
      <c r="Q5" s="133" t="s">
        <v>130</v>
      </c>
      <c r="R5" s="133" t="s">
        <v>124</v>
      </c>
      <c r="S5" s="204" t="s">
        <v>3</v>
      </c>
      <c r="T5" s="205"/>
      <c r="U5" s="204" t="s">
        <v>4</v>
      </c>
      <c r="V5" s="205"/>
      <c r="W5" s="204" t="s">
        <v>5</v>
      </c>
      <c r="X5" s="205"/>
      <c r="Y5" s="135"/>
    </row>
    <row r="6" spans="2:25" ht="57" customHeight="1" thickBot="1">
      <c r="B6" s="203"/>
      <c r="C6" s="136"/>
      <c r="D6" s="137"/>
      <c r="E6" s="137"/>
      <c r="F6" s="137"/>
      <c r="G6" s="137"/>
      <c r="H6" s="137"/>
      <c r="I6" s="137"/>
      <c r="J6" s="138"/>
      <c r="K6" s="137"/>
      <c r="L6" s="137"/>
      <c r="M6" s="137"/>
      <c r="N6" s="137"/>
      <c r="O6" s="137"/>
      <c r="P6" s="137"/>
      <c r="Q6" s="137"/>
      <c r="R6" s="137"/>
      <c r="S6" s="131" t="s">
        <v>131</v>
      </c>
      <c r="T6" s="131" t="s">
        <v>132</v>
      </c>
      <c r="U6" s="131" t="s">
        <v>133</v>
      </c>
      <c r="V6" s="131" t="s">
        <v>132</v>
      </c>
      <c r="W6" s="131" t="s">
        <v>131</v>
      </c>
      <c r="X6" s="131" t="s">
        <v>132</v>
      </c>
      <c r="Y6" s="135"/>
    </row>
    <row r="7" spans="2:25" ht="30" customHeight="1" thickBot="1">
      <c r="B7" s="192" t="s">
        <v>134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201"/>
    </row>
    <row r="8" spans="2:25" ht="72.75" customHeight="1" thickBot="1">
      <c r="B8" s="25" t="s">
        <v>90</v>
      </c>
      <c r="C8" s="26"/>
      <c r="D8" s="27"/>
      <c r="E8" s="28"/>
      <c r="F8" s="28"/>
      <c r="G8" s="28"/>
      <c r="H8" s="27"/>
      <c r="I8" s="28"/>
      <c r="J8" s="27"/>
      <c r="K8" s="28"/>
      <c r="L8" s="27"/>
      <c r="M8" s="28"/>
      <c r="N8" s="28"/>
      <c r="O8" s="28"/>
      <c r="P8" s="28"/>
      <c r="Q8" s="27"/>
      <c r="R8" s="28"/>
      <c r="S8" s="29">
        <v>47727</v>
      </c>
      <c r="T8" s="28"/>
      <c r="U8" s="29">
        <v>47727</v>
      </c>
      <c r="V8" s="28"/>
      <c r="W8" s="164">
        <v>47727</v>
      </c>
      <c r="X8" s="28"/>
      <c r="Y8" s="30"/>
    </row>
    <row r="9" spans="2:25" ht="30" customHeight="1" thickBot="1">
      <c r="B9" s="209" t="s">
        <v>135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1"/>
    </row>
    <row r="10" spans="2:25" ht="30" customHeight="1" thickBot="1">
      <c r="B10" s="31" t="s">
        <v>136</v>
      </c>
      <c r="C10" s="32" t="s">
        <v>137</v>
      </c>
      <c r="D10" s="33">
        <v>118042</v>
      </c>
      <c r="E10" s="34" t="s">
        <v>138</v>
      </c>
      <c r="F10" s="35">
        <v>22683</v>
      </c>
      <c r="G10" s="34" t="s">
        <v>139</v>
      </c>
      <c r="H10" s="36">
        <v>61226</v>
      </c>
      <c r="I10" s="33" t="s">
        <v>140</v>
      </c>
      <c r="J10" s="33">
        <v>244427</v>
      </c>
      <c r="K10" s="34" t="s">
        <v>140</v>
      </c>
      <c r="L10" s="33">
        <v>53904</v>
      </c>
      <c r="M10" s="34" t="s">
        <v>141</v>
      </c>
      <c r="N10" s="34" t="s">
        <v>142</v>
      </c>
      <c r="O10" s="34" t="s">
        <v>143</v>
      </c>
      <c r="P10" s="34" t="s">
        <v>144</v>
      </c>
      <c r="Q10" s="33">
        <v>7534</v>
      </c>
      <c r="R10" s="34" t="s">
        <v>145</v>
      </c>
      <c r="S10" s="37">
        <v>3525</v>
      </c>
      <c r="T10" s="38">
        <v>5</v>
      </c>
      <c r="U10" s="39">
        <v>144487</v>
      </c>
      <c r="V10" s="34">
        <v>102</v>
      </c>
      <c r="W10" s="149">
        <v>14995</v>
      </c>
      <c r="X10" s="28">
        <v>24</v>
      </c>
      <c r="Y10" s="30"/>
    </row>
    <row r="11" spans="2:25" ht="30" customHeight="1" thickBot="1">
      <c r="B11" s="209" t="s">
        <v>146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1"/>
    </row>
    <row r="12" spans="2:25" ht="30" customHeight="1" thickBot="1">
      <c r="B12" s="38" t="s">
        <v>147</v>
      </c>
      <c r="C12" s="41" t="s">
        <v>148</v>
      </c>
      <c r="D12" s="33">
        <v>19881</v>
      </c>
      <c r="E12" s="34" t="s">
        <v>149</v>
      </c>
      <c r="F12" s="33">
        <v>19869</v>
      </c>
      <c r="G12" s="34" t="s">
        <v>150</v>
      </c>
      <c r="H12" s="33">
        <v>19881</v>
      </c>
      <c r="I12" s="34"/>
      <c r="J12" s="33">
        <v>19893</v>
      </c>
      <c r="K12" s="34" t="s">
        <v>151</v>
      </c>
      <c r="L12" s="33">
        <v>19869</v>
      </c>
      <c r="M12" s="34" t="s">
        <v>152</v>
      </c>
      <c r="N12" s="34" t="s">
        <v>153</v>
      </c>
      <c r="O12" s="34" t="s">
        <v>154</v>
      </c>
      <c r="P12" s="34" t="s">
        <v>155</v>
      </c>
      <c r="Q12" s="33">
        <v>21321</v>
      </c>
      <c r="R12" s="34" t="s">
        <v>156</v>
      </c>
      <c r="S12" s="42">
        <v>19004</v>
      </c>
      <c r="T12" s="38">
        <v>5</v>
      </c>
      <c r="U12" s="37">
        <v>3460</v>
      </c>
      <c r="V12" s="34">
        <v>0</v>
      </c>
      <c r="W12" s="40">
        <v>92480</v>
      </c>
      <c r="X12" s="34">
        <v>25</v>
      </c>
      <c r="Y12" s="30"/>
    </row>
    <row r="13" spans="2:25" ht="30" customHeight="1" thickBot="1">
      <c r="B13" s="209" t="s">
        <v>157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1"/>
    </row>
    <row r="14" spans="2:25" ht="30" customHeight="1" thickBot="1">
      <c r="B14" s="43" t="s">
        <v>158</v>
      </c>
      <c r="C14" s="41" t="s">
        <v>159</v>
      </c>
      <c r="D14" s="33">
        <v>1575108</v>
      </c>
      <c r="E14" s="34" t="s">
        <v>160</v>
      </c>
      <c r="F14" s="33">
        <v>1554326</v>
      </c>
      <c r="G14" s="34" t="s">
        <v>161</v>
      </c>
      <c r="H14" s="33">
        <v>1370694</v>
      </c>
      <c r="I14" s="33" t="s">
        <v>162</v>
      </c>
      <c r="J14" s="44">
        <v>1636652</v>
      </c>
      <c r="K14" s="34" t="s">
        <v>163</v>
      </c>
      <c r="L14" s="33">
        <v>1464109</v>
      </c>
      <c r="M14" s="34" t="s">
        <v>164</v>
      </c>
      <c r="N14" s="34" t="s">
        <v>165</v>
      </c>
      <c r="O14" s="34" t="s">
        <v>166</v>
      </c>
      <c r="P14" s="34" t="s">
        <v>167</v>
      </c>
      <c r="Q14" s="33">
        <v>1123190</v>
      </c>
      <c r="R14" s="34" t="s">
        <v>168</v>
      </c>
      <c r="S14" s="37">
        <v>107109</v>
      </c>
      <c r="T14" s="38">
        <v>52</v>
      </c>
      <c r="U14" s="45">
        <v>152035</v>
      </c>
      <c r="V14" s="46">
        <v>73</v>
      </c>
      <c r="W14" s="40">
        <v>111890</v>
      </c>
      <c r="X14" s="34">
        <v>54</v>
      </c>
      <c r="Y14" s="30"/>
    </row>
    <row r="15" spans="2:25" ht="30" customHeight="1" thickBot="1">
      <c r="B15" s="206" t="s">
        <v>169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8"/>
    </row>
    <row r="16" spans="2:25" ht="30" customHeight="1" thickBot="1">
      <c r="B16" s="47" t="s">
        <v>170</v>
      </c>
      <c r="C16" s="48" t="s">
        <v>171</v>
      </c>
      <c r="D16" s="49">
        <v>438195</v>
      </c>
      <c r="E16" s="50" t="s">
        <v>172</v>
      </c>
      <c r="F16" s="49">
        <v>402475</v>
      </c>
      <c r="G16" s="50" t="s">
        <v>173</v>
      </c>
      <c r="H16" s="51">
        <v>746396</v>
      </c>
      <c r="I16" s="49" t="s">
        <v>174</v>
      </c>
      <c r="J16" s="49">
        <v>309387</v>
      </c>
      <c r="K16" s="50" t="s">
        <v>175</v>
      </c>
      <c r="L16" s="49">
        <v>284823</v>
      </c>
      <c r="M16" s="50" t="s">
        <v>176</v>
      </c>
      <c r="N16" s="50" t="s">
        <v>177</v>
      </c>
      <c r="O16" s="50" t="s">
        <v>178</v>
      </c>
      <c r="P16" s="50" t="s">
        <v>179</v>
      </c>
      <c r="Q16" s="49">
        <v>230827</v>
      </c>
      <c r="R16" s="50" t="s">
        <v>180</v>
      </c>
      <c r="S16" s="144">
        <v>356471</v>
      </c>
      <c r="T16" s="73">
        <v>166</v>
      </c>
      <c r="U16" s="52">
        <v>341185</v>
      </c>
      <c r="V16" s="50">
        <v>159</v>
      </c>
      <c r="W16" s="53">
        <v>200219</v>
      </c>
      <c r="X16" s="54">
        <v>94</v>
      </c>
      <c r="Y16" s="30"/>
    </row>
    <row r="17" spans="2:26" ht="30" customHeight="1" thickBot="1">
      <c r="B17" s="192" t="s">
        <v>181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201"/>
      <c r="Y17" s="24"/>
    </row>
    <row r="18" spans="2:26" ht="30" customHeight="1" thickBot="1">
      <c r="B18" s="47" t="s">
        <v>182</v>
      </c>
      <c r="C18" s="48"/>
      <c r="D18" s="49"/>
      <c r="E18" s="50"/>
      <c r="F18" s="49"/>
      <c r="G18" s="50"/>
      <c r="H18" s="51"/>
      <c r="I18" s="49"/>
      <c r="J18" s="49"/>
      <c r="K18" s="50"/>
      <c r="L18" s="49"/>
      <c r="M18" s="50"/>
      <c r="N18" s="50"/>
      <c r="O18" s="50"/>
      <c r="P18" s="50"/>
      <c r="Q18" s="49"/>
      <c r="R18" s="50"/>
      <c r="S18" s="42">
        <v>5853</v>
      </c>
      <c r="T18" s="38">
        <v>1</v>
      </c>
      <c r="U18" s="52">
        <v>3460</v>
      </c>
      <c r="V18" s="50">
        <v>0</v>
      </c>
      <c r="W18" s="53">
        <v>6144</v>
      </c>
      <c r="X18" s="54">
        <v>1</v>
      </c>
      <c r="Y18" s="56"/>
    </row>
    <row r="19" spans="2:26" ht="30" customHeight="1" thickBot="1">
      <c r="B19" s="192" t="s">
        <v>38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30"/>
    </row>
    <row r="20" spans="2:26" ht="30" customHeight="1" thickBot="1">
      <c r="B20" s="68" t="s">
        <v>183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>
        <v>69026</v>
      </c>
      <c r="T20" s="71">
        <v>35</v>
      </c>
      <c r="U20" s="70">
        <v>16290</v>
      </c>
      <c r="V20" s="71">
        <v>8</v>
      </c>
      <c r="W20" s="147">
        <v>16051</v>
      </c>
      <c r="X20" s="148">
        <v>8</v>
      </c>
      <c r="Y20" s="30"/>
    </row>
    <row r="21" spans="2:26" ht="30" customHeight="1" thickBot="1">
      <c r="B21" s="57" t="s">
        <v>184</v>
      </c>
      <c r="C21" s="58" t="s">
        <v>185</v>
      </c>
      <c r="D21" s="59">
        <v>60675</v>
      </c>
      <c r="E21" s="60" t="s">
        <v>139</v>
      </c>
      <c r="F21" s="61">
        <v>103729</v>
      </c>
      <c r="G21" s="60" t="s">
        <v>185</v>
      </c>
      <c r="H21" s="59">
        <v>62767</v>
      </c>
      <c r="I21" s="60"/>
      <c r="J21" s="59">
        <v>154101</v>
      </c>
      <c r="K21" s="60" t="s">
        <v>186</v>
      </c>
      <c r="L21" s="59">
        <v>105653</v>
      </c>
      <c r="M21" s="60" t="s">
        <v>187</v>
      </c>
      <c r="N21" s="60" t="s">
        <v>188</v>
      </c>
      <c r="O21" s="60" t="s">
        <v>189</v>
      </c>
      <c r="P21" s="60" t="s">
        <v>190</v>
      </c>
      <c r="Q21" s="59">
        <v>51582</v>
      </c>
      <c r="R21" s="60" t="s">
        <v>191</v>
      </c>
      <c r="S21" s="45">
        <v>2260</v>
      </c>
      <c r="T21" s="55">
        <v>0</v>
      </c>
      <c r="U21" s="62">
        <v>2260</v>
      </c>
      <c r="V21" s="50">
        <v>0</v>
      </c>
      <c r="W21" s="145">
        <v>2260</v>
      </c>
      <c r="X21" s="146">
        <v>0</v>
      </c>
      <c r="Y21" s="63"/>
    </row>
    <row r="22" spans="2:26" ht="30" customHeight="1" thickBot="1">
      <c r="B22" s="192" t="s">
        <v>104</v>
      </c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4"/>
      <c r="V22" s="194"/>
      <c r="W22" s="194"/>
      <c r="X22" s="194"/>
      <c r="Y22" s="67"/>
    </row>
    <row r="23" spans="2:26" ht="30" customHeight="1" thickBot="1">
      <c r="B23" s="151" t="s">
        <v>192</v>
      </c>
      <c r="C23" s="152" t="s">
        <v>193</v>
      </c>
      <c r="D23" s="153">
        <v>43965</v>
      </c>
      <c r="E23" s="154" t="s">
        <v>194</v>
      </c>
      <c r="F23" s="153">
        <v>58617</v>
      </c>
      <c r="G23" s="154" t="s">
        <v>195</v>
      </c>
      <c r="H23" s="153">
        <v>45297</v>
      </c>
      <c r="I23" s="154" t="s">
        <v>195</v>
      </c>
      <c r="J23" s="153">
        <v>45297</v>
      </c>
      <c r="K23" s="154" t="s">
        <v>195</v>
      </c>
      <c r="L23" s="153">
        <v>59949</v>
      </c>
      <c r="M23" s="154" t="s">
        <v>196</v>
      </c>
      <c r="N23" s="154" t="s">
        <v>197</v>
      </c>
      <c r="O23" s="154" t="s">
        <v>188</v>
      </c>
      <c r="P23" s="154" t="s">
        <v>194</v>
      </c>
      <c r="Q23" s="153">
        <v>69695</v>
      </c>
      <c r="R23" s="154" t="s">
        <v>198</v>
      </c>
      <c r="S23" s="155">
        <v>42639</v>
      </c>
      <c r="T23" s="156">
        <v>13</v>
      </c>
      <c r="U23" s="155">
        <v>36658</v>
      </c>
      <c r="V23" s="157">
        <v>10</v>
      </c>
      <c r="W23" s="147">
        <v>28948</v>
      </c>
      <c r="X23" s="148">
        <v>8</v>
      </c>
      <c r="Y23" s="64"/>
    </row>
    <row r="24" spans="2:26" ht="52.15" customHeight="1" thickBot="1">
      <c r="B24" s="189" t="s">
        <v>199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1"/>
      <c r="Y24" s="30"/>
    </row>
    <row r="25" spans="2:26" ht="30" customHeight="1" thickBot="1">
      <c r="B25" s="72" t="s">
        <v>200</v>
      </c>
      <c r="C25" s="26"/>
      <c r="D25" s="27"/>
      <c r="E25" s="28"/>
      <c r="F25" s="27"/>
      <c r="G25" s="28"/>
      <c r="H25" s="27"/>
      <c r="I25" s="28"/>
      <c r="J25" s="27"/>
      <c r="K25" s="28"/>
      <c r="L25" s="27"/>
      <c r="M25" s="28"/>
      <c r="N25" s="28"/>
      <c r="O25" s="28"/>
      <c r="P25" s="28"/>
      <c r="Q25" s="27"/>
      <c r="R25" s="28"/>
      <c r="S25" s="158">
        <v>9203</v>
      </c>
      <c r="T25" s="159">
        <v>2</v>
      </c>
      <c r="U25" s="160">
        <v>19796</v>
      </c>
      <c r="V25" s="159">
        <v>5</v>
      </c>
      <c r="W25" s="158">
        <v>12949</v>
      </c>
      <c r="X25" s="74">
        <v>3</v>
      </c>
      <c r="Y25" s="65"/>
      <c r="Z25" s="66"/>
    </row>
    <row r="26" spans="2:26" ht="26.45" thickBot="1">
      <c r="B26" s="139" t="s">
        <v>119</v>
      </c>
      <c r="C26" s="140"/>
      <c r="D26" s="141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1"/>
      <c r="R26" s="142"/>
      <c r="S26" s="167">
        <f>SUM(S8,S8,S10,S12,S14,S16,S18,S20,S21,S23,S25)</f>
        <v>710544</v>
      </c>
      <c r="T26" s="168">
        <f>SUM(T8,T10,T12,T14,T16,T18,T20,T21,T23,T25)</f>
        <v>279</v>
      </c>
      <c r="U26" s="167">
        <f>SUM(U8,U10,U12,U14,U16,U18,U20,U21,U23,U25)</f>
        <v>767358</v>
      </c>
      <c r="V26" s="168">
        <f>SUM(V8,V10,V12,V14,V16,V18,V20,V21,V23,V25)</f>
        <v>357</v>
      </c>
      <c r="W26" s="167">
        <f>SUM(W8,W10,W12,W14,W16,W18,W20,W21,W23,W25)</f>
        <v>533663</v>
      </c>
      <c r="X26" s="169">
        <f>SUM(X8,X10,X12,X14,X16,X18,X20,X21,X23,X25)</f>
        <v>217</v>
      </c>
    </row>
    <row r="27" spans="2:26">
      <c r="B27" s="21" t="s">
        <v>201</v>
      </c>
      <c r="C27" s="21"/>
      <c r="D27" s="21"/>
      <c r="E27" s="21"/>
      <c r="F27" s="21"/>
      <c r="G27" s="21"/>
      <c r="H27" s="21"/>
      <c r="I27" s="21"/>
      <c r="J27" s="170">
        <v>19929</v>
      </c>
      <c r="K27" s="21" t="s">
        <v>154</v>
      </c>
      <c r="L27" s="170">
        <v>59949</v>
      </c>
      <c r="M27" s="21" t="s">
        <v>143</v>
      </c>
      <c r="N27" s="21" t="s">
        <v>202</v>
      </c>
      <c r="O27" s="21"/>
      <c r="P27" s="21"/>
      <c r="Q27" s="170"/>
      <c r="R27" s="21"/>
      <c r="S27" s="171">
        <f>SUM(S26,U26,W26)</f>
        <v>2011565</v>
      </c>
      <c r="U27" s="22"/>
      <c r="W27" s="22"/>
    </row>
    <row r="28" spans="2:26">
      <c r="B28" s="21" t="s">
        <v>203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170"/>
      <c r="R28" s="21"/>
      <c r="S28" s="21">
        <f>SUM(T26,V26,X26)</f>
        <v>853</v>
      </c>
    </row>
    <row r="29" spans="2:26">
      <c r="Q29" s="22"/>
    </row>
  </sheetData>
  <mergeCells count="14">
    <mergeCell ref="B24:X24"/>
    <mergeCell ref="B22:X22"/>
    <mergeCell ref="B3:Y4"/>
    <mergeCell ref="B7:Y7"/>
    <mergeCell ref="B5:B6"/>
    <mergeCell ref="S5:T5"/>
    <mergeCell ref="U5:V5"/>
    <mergeCell ref="W5:X5"/>
    <mergeCell ref="B15:Y15"/>
    <mergeCell ref="B9:Y9"/>
    <mergeCell ref="B11:Y11"/>
    <mergeCell ref="B13:Y13"/>
    <mergeCell ref="B17:X17"/>
    <mergeCell ref="B19:X19"/>
  </mergeCells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Sanchez Manuel</dc:creator>
  <cp:keywords/>
  <dc:description/>
  <cp:lastModifiedBy/>
  <cp:revision/>
  <dcterms:created xsi:type="dcterms:W3CDTF">2011-02-02T14:38:34Z</dcterms:created>
  <dcterms:modified xsi:type="dcterms:W3CDTF">2026-02-26T17:33:27Z</dcterms:modified>
  <cp:category/>
  <cp:contentStatus/>
</cp:coreProperties>
</file>